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Vlasta\Desktop\### A ###\000. FINANCIJSKI PLANOVI - RAZDVAJANJE\"/>
    </mc:Choice>
  </mc:AlternateContent>
  <xr:revisionPtr revIDLastSave="0" documentId="13_ncr:1_{81F1C178-7853-44C8-98FE-F51CDAD671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8" l="1"/>
  <c r="D38" i="8"/>
  <c r="B38" i="8"/>
  <c r="D18" i="8"/>
  <c r="B18" i="8"/>
  <c r="C19" i="8"/>
  <c r="C40" i="8"/>
  <c r="E6" i="7"/>
  <c r="G26" i="7"/>
  <c r="E26" i="7"/>
  <c r="G14" i="7"/>
  <c r="E14" i="7"/>
  <c r="F11" i="7"/>
  <c r="F12" i="7"/>
  <c r="F13" i="7"/>
  <c r="F15" i="7"/>
  <c r="F14" i="7" s="1"/>
  <c r="F54" i="7"/>
  <c r="F53" i="7"/>
  <c r="F18" i="7"/>
  <c r="F19" i="7"/>
  <c r="F20" i="7"/>
  <c r="F21" i="7"/>
  <c r="F29" i="7"/>
  <c r="F27" i="7"/>
  <c r="F26" i="7" s="1"/>
  <c r="F35" i="7"/>
  <c r="F40" i="7"/>
  <c r="F38" i="7"/>
  <c r="F43" i="7"/>
  <c r="F42" i="7"/>
  <c r="F41" i="7"/>
  <c r="F48" i="7"/>
  <c r="F47" i="7"/>
  <c r="F46" i="7"/>
  <c r="F45" i="7"/>
  <c r="F52" i="7"/>
  <c r="F51" i="7"/>
  <c r="F57" i="7"/>
  <c r="F58" i="7" s="1"/>
  <c r="G55" i="7"/>
  <c r="C34" i="8"/>
  <c r="C37" i="8"/>
  <c r="C42" i="8"/>
  <c r="D33" i="8"/>
  <c r="D36" i="8"/>
  <c r="D41" i="8"/>
  <c r="D43" i="8"/>
  <c r="C32" i="8"/>
  <c r="C35" i="8"/>
  <c r="C44" i="8"/>
  <c r="D31" i="8"/>
  <c r="C11" i="5"/>
  <c r="D10" i="5"/>
  <c r="C13" i="5"/>
  <c r="C24" i="8"/>
  <c r="C22" i="8"/>
  <c r="C20" i="8"/>
  <c r="C17" i="8"/>
  <c r="C15" i="8"/>
  <c r="C14" i="8"/>
  <c r="C12" i="8"/>
  <c r="D23" i="8"/>
  <c r="D16" i="8"/>
  <c r="D13" i="8"/>
  <c r="D11" i="8"/>
  <c r="B10" i="5"/>
  <c r="D10" i="3"/>
  <c r="E27" i="3"/>
  <c r="E26" i="3" s="1"/>
  <c r="E25" i="3"/>
  <c r="E24" i="3"/>
  <c r="E23" i="3"/>
  <c r="E15" i="3"/>
  <c r="E14" i="3"/>
  <c r="E13" i="3"/>
  <c r="E12" i="3"/>
  <c r="C10" i="5" l="1"/>
  <c r="C18" i="8"/>
  <c r="G13" i="10"/>
  <c r="G12" i="10"/>
  <c r="G9" i="10"/>
  <c r="D10" i="8"/>
  <c r="B36" i="8"/>
  <c r="C36" i="8" s="1"/>
  <c r="B23" i="8"/>
  <c r="C23" i="8" s="1"/>
  <c r="B21" i="8"/>
  <c r="C21" i="8" s="1"/>
  <c r="B16" i="8"/>
  <c r="C16" i="8" s="1"/>
  <c r="B13" i="8"/>
  <c r="C13" i="8" s="1"/>
  <c r="B11" i="8"/>
  <c r="C11" i="8" s="1"/>
  <c r="G10" i="7"/>
  <c r="G9" i="7" l="1"/>
  <c r="G8" i="7" s="1"/>
  <c r="B10" i="8"/>
  <c r="C10" i="8" s="1"/>
  <c r="D12" i="5"/>
  <c r="E10" i="7"/>
  <c r="F10" i="7" s="1"/>
  <c r="E44" i="7"/>
  <c r="F44" i="7" s="1"/>
  <c r="E28" i="7"/>
  <c r="F28" i="7" s="1"/>
  <c r="B41" i="8"/>
  <c r="C41" i="8" s="1"/>
  <c r="C38" i="8"/>
  <c r="B33" i="8"/>
  <c r="C33" i="8" s="1"/>
  <c r="B43" i="8"/>
  <c r="C43" i="8" s="1"/>
  <c r="F8" i="10"/>
  <c r="B31" i="8"/>
  <c r="C31" i="8" s="1"/>
  <c r="F11" i="3"/>
  <c r="F10" i="3" s="1"/>
  <c r="E11" i="3"/>
  <c r="E10" i="3" s="1"/>
  <c r="F22" i="3"/>
  <c r="F26" i="3"/>
  <c r="E22" i="3"/>
  <c r="D11" i="3"/>
  <c r="D26" i="3"/>
  <c r="D22" i="3"/>
  <c r="D30" i="8"/>
  <c r="C30" i="8" l="1"/>
  <c r="F21" i="3"/>
  <c r="E21" i="3"/>
  <c r="B30" i="8"/>
  <c r="D21" i="3"/>
  <c r="B12" i="5"/>
  <c r="C12" i="5" s="1"/>
  <c r="G7" i="7" l="1"/>
  <c r="G6" i="7" s="1"/>
  <c r="E25" i="7"/>
  <c r="F25" i="7" s="1"/>
  <c r="E56" i="7"/>
  <c r="E50" i="7"/>
  <c r="E37" i="7"/>
  <c r="F37" i="7" s="1"/>
  <c r="E39" i="7"/>
  <c r="E34" i="7"/>
  <c r="E23" i="7"/>
  <c r="E22" i="7" s="1"/>
  <c r="E17" i="7"/>
  <c r="E9" i="7"/>
  <c r="F9" i="7" l="1"/>
  <c r="E33" i="7"/>
  <c r="F33" i="7" s="1"/>
  <c r="F34" i="7"/>
  <c r="E36" i="7"/>
  <c r="F36" i="7" s="1"/>
  <c r="F39" i="7"/>
  <c r="E16" i="7"/>
  <c r="F16" i="7" s="1"/>
  <c r="F17" i="7"/>
  <c r="E49" i="7"/>
  <c r="F49" i="7" s="1"/>
  <c r="F50" i="7"/>
  <c r="E55" i="7"/>
  <c r="F55" i="7" s="1"/>
  <c r="F56" i="7"/>
  <c r="F37" i="10"/>
  <c r="G34" i="10" s="1"/>
  <c r="G37" i="10" s="1"/>
  <c r="H37" i="10" s="1"/>
  <c r="H21" i="10"/>
  <c r="G21" i="10"/>
  <c r="F21" i="10"/>
  <c r="H11" i="10"/>
  <c r="G11" i="10"/>
  <c r="H8" i="10"/>
  <c r="G8" i="10"/>
  <c r="E8" i="7" l="1"/>
  <c r="F8" i="7"/>
  <c r="G14" i="10"/>
  <c r="G22" i="10" s="1"/>
  <c r="G28" i="10" s="1"/>
  <c r="G29" i="10" s="1"/>
  <c r="F14" i="10"/>
  <c r="F22" i="10" s="1"/>
  <c r="F28" i="10" s="1"/>
  <c r="F29" i="10" s="1"/>
  <c r="H14" i="10"/>
  <c r="H22" i="10" s="1"/>
  <c r="H28" i="10" s="1"/>
  <c r="H29" i="10" s="1"/>
  <c r="E7" i="7" l="1"/>
  <c r="F7" i="7" l="1"/>
  <c r="F6" i="7" s="1"/>
</calcChain>
</file>

<file path=xl/sharedStrings.xml><?xml version="1.0" encoding="utf-8"?>
<sst xmlns="http://schemas.openxmlformats.org/spreadsheetml/2006/main" count="227" uniqueCount="112">
  <si>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</si>
  <si>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</si>
  <si>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</si>
  <si>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</si>
  <si>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</si>
  <si>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</si>
  <si>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</si>
  <si>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</si>
  <si>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</si>
  <si>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</si>
  <si>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</si>
  <si>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</si>
  <si>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</si>
  <si>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</si>
  <si>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</si>
  <si>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</si>
  <si>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</si>
  <si>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</si>
  <si>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</si>
  <si>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</si>
  <si>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</si>
  <si>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</si>
  <si>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</si>
  <si>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</si>
  <si>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</si>
  <si>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</si>
  <si>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</si>
  <si>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</si>
  <si>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</si>
  <si>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EUR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</si>
  <si>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</si>
  <si>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</si>
  <si>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</si>
  <si>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</si>
  <si>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</si>
  <si>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</si>
  <si>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</si>
  <si>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</si>
  <si>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</si>
  <si>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RASHODI POSLOVANJA PREMA IZVORIMA FINANCIRANJA</t>
  </si>
  <si>
    <t>Brojčana oznaka i naziv</t>
  </si>
  <si>
    <t>5 Pomoći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</si>
  <si>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</si>
  <si>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</si>
  <si>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</si>
  <si>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</si>
  <si>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</si>
  <si>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</si>
  <si>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</si>
  <si>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</si>
  <si>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</si>
  <si>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</si>
  <si>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</si>
  <si>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</si>
  <si>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</si>
  <si>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</si>
  <si>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</si>
  <si>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</si>
  <si>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</si>
  <si>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</si>
  <si>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</si>
  <si>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</si>
  <si>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PROGRAM 4004</t>
  </si>
  <si>
    <t>PREDŠKOLSKI ODGOJ</t>
  </si>
  <si>
    <t>Aktivnost A404001</t>
  </si>
  <si>
    <t>Predškolske stanove - redovni program</t>
  </si>
  <si>
    <t>Izvor financiranja 11</t>
  </si>
  <si>
    <t>Opći prihodi i primici</t>
  </si>
  <si>
    <t>Izvor financiranja 31</t>
  </si>
  <si>
    <t>Prihodi od pruženih usluga</t>
  </si>
  <si>
    <t>Ostali prihodi</t>
  </si>
  <si>
    <t>Izvor financiranja 41</t>
  </si>
  <si>
    <t>Prihodi od sufinanciranja cijene usluga</t>
  </si>
  <si>
    <t>Financijski rashodi</t>
  </si>
  <si>
    <t>Pomoći iz državnog proračuna</t>
  </si>
  <si>
    <t>Pomoći iz županijskog proračuna</t>
  </si>
  <si>
    <t>Pomoći iz općinskog proračuna</t>
  </si>
  <si>
    <t>Izvor financiranja 61</t>
  </si>
  <si>
    <t>Izvor financiranja 71</t>
  </si>
  <si>
    <t>Prihodi od naknada šteta s osnova osiguranja</t>
  </si>
  <si>
    <t>Donacije - višak</t>
  </si>
  <si>
    <t>Aktivnost A404002</t>
  </si>
  <si>
    <t>Predškolske ustanove  - posebni programi</t>
  </si>
  <si>
    <t>Aktivnost A404004</t>
  </si>
  <si>
    <t>Fiskalna održivost dječjih vrtića</t>
  </si>
  <si>
    <t>09 Obrazovanje</t>
  </si>
  <si>
    <t>091 Predškolsko i osnovno obrazovanje</t>
  </si>
  <si>
    <t>096 Dodatne usluge u obrazovanju</t>
  </si>
  <si>
    <t xml:space="preserve">  31 Prihodi od pruženih usluga</t>
  </si>
  <si>
    <t xml:space="preserve">  41 Prihodi o sufinanciranja cijene usluga</t>
  </si>
  <si>
    <t xml:space="preserve"> 31 Prihodi od pruženih usluga</t>
  </si>
  <si>
    <t>7 Prihodi od prodaje ili zamjenjene nefinancijske imovine i naknada s naslova osiguranja</t>
  </si>
  <si>
    <t xml:space="preserve"> 31 Ostali prihodi</t>
  </si>
  <si>
    <t xml:space="preserve">  71 Prihodi od naknada šteta s osnova osiguranja</t>
  </si>
  <si>
    <t>6 Donacije</t>
  </si>
  <si>
    <t xml:space="preserve">  61 Donacije</t>
  </si>
  <si>
    <t>7 Prihodi od prodaje ili zamjene nefinancijske imovine i naknade s naslova osiguranja</t>
  </si>
  <si>
    <t xml:space="preserve">  71 Prihodi od naknade šteta s osnova osiguranja</t>
  </si>
  <si>
    <t>4 Prihodi za  posebne namjene</t>
  </si>
  <si>
    <t xml:space="preserve">  41 Prihodi od sufinanciranja cijene usluga</t>
  </si>
  <si>
    <t>Prihodi od upravnih i administrativnih pristojbi, pristojbi po posebnim propisima i naknada</t>
  </si>
  <si>
    <t>Prihodi od prodaje proizvoda i robe te pruženih usluga i prihodi od donacija</t>
  </si>
  <si>
    <t xml:space="preserve">Donacije </t>
  </si>
  <si>
    <t>PRIJEDLOG FINANCIJSKOG PLANA PRORAČUNSKOG KORISNIKA JEDINICE LOKALNE I PODRUČNE (REGIONALNE) SAMOUPRAVE 
ZA 2026. I PROJEKCIJA ZA 2027. I 2028. GODINU</t>
  </si>
  <si>
    <t>Plan 2026.</t>
  </si>
  <si>
    <t>Povećanje / Smanjenje</t>
  </si>
  <si>
    <t>Novi plan 2026.</t>
  </si>
  <si>
    <t>IZMJENE I DOPUNE FINANCIJSKOG PLANA PRORAČUNSKOG KORISNIKA JEDINICE LOKALNE I PODRUČNE (REGIONALNE) SAMOUPRAVE 
ZA 2026. I PROJEKCIJA ZA 2027. I 2028. GODINU</t>
  </si>
  <si>
    <t xml:space="preserve">  52 Ostale pomoći</t>
  </si>
  <si>
    <t>Izvor financiranja 52</t>
  </si>
  <si>
    <t>Izvor financiranja 50</t>
  </si>
  <si>
    <t xml:space="preserve">  50 Pomoći iz državnog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</si>
</sst>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_ ;\-#,##0.00\ 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16" fillId="2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4" fontId="16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7" fillId="2" borderId="3" xfId="0" quotePrefix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9" fillId="4" borderId="1" xfId="0" quotePrefix="1" applyNumberFormat="1" applyFont="1" applyFill="1" applyBorder="1" applyAlignment="1">
      <alignment horizontal="right"/>
    </xf>
    <xf numFmtId="4" fontId="9" fillId="3" borderId="1" xfId="0" quotePrefix="1" applyNumberFormat="1" applyFont="1" applyFill="1" applyBorder="1" applyAlignment="1">
      <alignment horizontal="right"/>
    </xf>
    <xf numFmtId="4" fontId="7" fillId="2" borderId="3" xfId="0" applyNumberFormat="1" applyFont="1" applyFill="1" applyBorder="1" applyAlignment="1">
      <alignment horizontal="right"/>
    </xf>
    <xf numFmtId="4" fontId="0" fillId="0" borderId="0" xfId="0" applyNumberFormat="1"/>
    <xf numFmtId="164" fontId="6" fillId="3" borderId="3" xfId="2" applyNumberFormat="1" applyFont="1" applyFill="1" applyBorder="1" applyAlignment="1">
      <alignment horizontal="right"/>
    </xf>
    <xf numFmtId="164" fontId="6" fillId="0" borderId="3" xfId="2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 wrapText="1"/>
    </xf>
    <xf numFmtId="4" fontId="9" fillId="4" borderId="3" xfId="0" applyNumberFormat="1" applyFont="1" applyFill="1" applyBorder="1" applyAlignment="1">
      <alignment horizontal="right" wrapText="1"/>
    </xf>
    <xf numFmtId="4" fontId="9" fillId="3" borderId="3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0" fontId="5" fillId="0" borderId="0" xfId="0" applyFont="1" applyAlignment="1">
      <alignment vertical="center" wrapText="1"/>
    </xf>
    <xf numFmtId="4" fontId="6" fillId="0" borderId="3" xfId="1" applyNumberFormat="1" applyFont="1" applyBorder="1" applyAlignment="1">
      <alignment horizontal="right" vertical="center" wrapText="1"/>
    </xf>
    <xf numFmtId="4" fontId="8" fillId="2" borderId="3" xfId="0" applyNumberFormat="1" applyFont="1" applyFill="1" applyBorder="1" applyAlignment="1">
      <alignment horizontal="right"/>
    </xf>
    <xf numFmtId="4" fontId="6" fillId="4" borderId="3" xfId="0" applyNumberFormat="1" applyFont="1" applyFill="1" applyBorder="1" applyAlignment="1">
      <alignment horizontal="right" vertical="center" wrapText="1"/>
    </xf>
    <xf numFmtId="164" fontId="6" fillId="0" borderId="3" xfId="2" applyNumberFormat="1" applyFont="1" applyFill="1" applyBorder="1" applyAlignment="1">
      <alignment horizontal="right"/>
    </xf>
    <xf numFmtId="164" fontId="6" fillId="0" borderId="3" xfId="2" applyNumberFormat="1" applyFont="1" applyFill="1" applyBorder="1" applyAlignment="1">
      <alignment horizontal="right" wrapText="1"/>
    </xf>
    <xf numFmtId="0" fontId="22" fillId="0" borderId="0" xfId="0" applyFont="1"/>
    <xf numFmtId="4" fontId="3" fillId="0" borderId="3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 wrapText="1"/>
    </xf>
    <xf numFmtId="4" fontId="16" fillId="0" borderId="3" xfId="0" applyNumberFormat="1" applyFont="1" applyBorder="1" applyAlignment="1">
      <alignment horizontal="right" wrapText="1"/>
    </xf>
    <xf numFmtId="4" fontId="7" fillId="0" borderId="3" xfId="0" applyNumberFormat="1" applyFont="1" applyBorder="1" applyAlignment="1">
      <alignment horizontal="right" wrapText="1"/>
    </xf>
    <xf numFmtId="4" fontId="16" fillId="0" borderId="3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</cellXfs>
  <cellStyles count="3">
    <cellStyle name="Normalno" xfId="0" builtinId="0"/>
    <cellStyle name="Valuta" xfId="2" builtin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workbookViewId="0">
      <selection activeCell="M19" sqref="M19"/>
    </sheetView>
  </sheetViews>
  <sheetFormatPr defaultRowHeight="15" x14ac:dyDescent="0.25"/>
  <cols>
    <col min="5" max="8" width="25.28515625" customWidth="1"/>
  </cols>
  <sheetData>
    <row r="1" spans="1:8" ht="60" customHeight="1" x14ac:dyDescent="0.25">
      <c r="A1" s="95" t="s">
        <v>107</v>
      </c>
      <c r="B1" s="95"/>
      <c r="C1" s="95"/>
      <c r="D1" s="95"/>
      <c r="E1" s="95"/>
      <c r="F1" s="95"/>
      <c r="G1" s="95"/>
      <c r="H1" s="95"/>
    </row>
    <row r="2" spans="1:8" ht="18" x14ac:dyDescent="0.25">
      <c r="A2" s="4"/>
      <c r="B2" s="4"/>
      <c r="C2" s="4"/>
      <c r="D2" s="4"/>
      <c r="E2" s="4"/>
      <c r="F2" s="4"/>
      <c r="G2" s="4"/>
      <c r="H2" s="4"/>
    </row>
    <row r="3" spans="1:8" ht="15.75" x14ac:dyDescent="0.25">
      <c r="A3" s="95" t="s">
        <v>17</v>
      </c>
      <c r="B3" s="95"/>
      <c r="C3" s="95"/>
      <c r="D3" s="95"/>
      <c r="E3" s="95"/>
      <c r="F3" s="95"/>
      <c r="G3" s="114"/>
      <c r="H3" s="114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5.75" x14ac:dyDescent="0.25">
      <c r="A5" s="95" t="s">
        <v>23</v>
      </c>
      <c r="B5" s="96"/>
      <c r="C5" s="96"/>
      <c r="D5" s="96"/>
      <c r="E5" s="96"/>
      <c r="F5" s="96"/>
      <c r="G5" s="96"/>
      <c r="H5" s="96"/>
    </row>
    <row r="6" spans="1:8" ht="18" x14ac:dyDescent="0.25">
      <c r="A6" s="1"/>
      <c r="B6" s="2"/>
      <c r="C6" s="2"/>
      <c r="D6" s="2"/>
      <c r="E6" s="6"/>
      <c r="F6" s="7"/>
      <c r="G6" s="7"/>
      <c r="H6" s="30" t="s">
        <v>29</v>
      </c>
    </row>
    <row r="7" spans="1:8" x14ac:dyDescent="0.25">
      <c r="A7" s="26"/>
      <c r="B7" s="27"/>
      <c r="C7" s="27"/>
      <c r="D7" s="28"/>
      <c r="E7" s="29"/>
      <c r="F7" s="3" t="s">
        <v>104</v>
      </c>
      <c r="G7" s="3" t="s">
        <v>105</v>
      </c>
      <c r="H7" s="3" t="s">
        <v>106</v>
      </c>
    </row>
    <row r="8" spans="1:8" x14ac:dyDescent="0.25">
      <c r="A8" s="115" t="s">
        <v>0</v>
      </c>
      <c r="B8" s="116"/>
      <c r="C8" s="116"/>
      <c r="D8" s="116"/>
      <c r="E8" s="117"/>
      <c r="F8" s="75">
        <f>F9</f>
        <v>6079416</v>
      </c>
      <c r="G8" s="75">
        <f t="shared" ref="G8:H8" si="0">G9+G10</f>
        <v>-1309866</v>
      </c>
      <c r="H8" s="75">
        <f t="shared" si="0"/>
        <v>4769550</v>
      </c>
    </row>
    <row r="9" spans="1:8" x14ac:dyDescent="0.25">
      <c r="A9" s="118" t="s">
        <v>31</v>
      </c>
      <c r="B9" s="119"/>
      <c r="C9" s="119"/>
      <c r="D9" s="119"/>
      <c r="E9" s="113"/>
      <c r="F9" s="76">
        <v>6079416</v>
      </c>
      <c r="G9" s="86">
        <f>H9-F9</f>
        <v>-1309866</v>
      </c>
      <c r="H9" s="86">
        <v>4769550</v>
      </c>
    </row>
    <row r="10" spans="1:8" x14ac:dyDescent="0.25">
      <c r="A10" s="112" t="s">
        <v>32</v>
      </c>
      <c r="B10" s="113"/>
      <c r="C10" s="113"/>
      <c r="D10" s="113"/>
      <c r="E10" s="113"/>
      <c r="F10" s="76"/>
      <c r="G10" s="86"/>
      <c r="H10" s="86"/>
    </row>
    <row r="11" spans="1:8" x14ac:dyDescent="0.25">
      <c r="A11" s="31" t="s">
        <v>1</v>
      </c>
      <c r="B11" s="40"/>
      <c r="C11" s="40"/>
      <c r="D11" s="40"/>
      <c r="E11" s="40"/>
      <c r="F11" s="75">
        <v>6079283</v>
      </c>
      <c r="G11" s="75">
        <f t="shared" ref="G11:H11" si="1">G12+G13</f>
        <v>-1277826.43</v>
      </c>
      <c r="H11" s="75">
        <f t="shared" si="1"/>
        <v>4801456.57</v>
      </c>
    </row>
    <row r="12" spans="1:8" x14ac:dyDescent="0.25">
      <c r="A12" s="120" t="s">
        <v>33</v>
      </c>
      <c r="B12" s="119"/>
      <c r="C12" s="119"/>
      <c r="D12" s="119"/>
      <c r="E12" s="119"/>
      <c r="F12" s="76">
        <v>5926883</v>
      </c>
      <c r="G12" s="86">
        <f>H12-F12</f>
        <v>-1319033</v>
      </c>
      <c r="H12" s="87">
        <v>4607850</v>
      </c>
    </row>
    <row r="13" spans="1:8" x14ac:dyDescent="0.25">
      <c r="A13" s="112" t="s">
        <v>34</v>
      </c>
      <c r="B13" s="113"/>
      <c r="C13" s="113"/>
      <c r="D13" s="113"/>
      <c r="E13" s="113"/>
      <c r="F13" s="76">
        <v>152400</v>
      </c>
      <c r="G13" s="86">
        <f>H13-F13</f>
        <v>41206.570000000007</v>
      </c>
      <c r="H13" s="87">
        <v>193606.57</v>
      </c>
    </row>
    <row r="14" spans="1:8" x14ac:dyDescent="0.25">
      <c r="A14" s="121" t="s">
        <v>54</v>
      </c>
      <c r="B14" s="116"/>
      <c r="C14" s="116"/>
      <c r="D14" s="116"/>
      <c r="E14" s="116"/>
      <c r="F14" s="75">
        <f t="shared" ref="F14:H14" si="2">F8-F11</f>
        <v>133</v>
      </c>
      <c r="G14" s="75">
        <f t="shared" si="2"/>
        <v>-32039.570000000065</v>
      </c>
      <c r="H14" s="75">
        <f t="shared" si="2"/>
        <v>-31906.570000000298</v>
      </c>
    </row>
    <row r="15" spans="1:8" ht="18" x14ac:dyDescent="0.25">
      <c r="A15" s="4"/>
      <c r="B15" s="19"/>
      <c r="C15" s="19"/>
      <c r="D15" s="19"/>
      <c r="E15" s="19"/>
      <c r="F15" s="20"/>
      <c r="G15" s="20"/>
      <c r="H15" s="20"/>
    </row>
    <row r="16" spans="1:8" ht="15.75" x14ac:dyDescent="0.25">
      <c r="A16" s="95" t="s">
        <v>24</v>
      </c>
      <c r="B16" s="96"/>
      <c r="C16" s="96"/>
      <c r="D16" s="96"/>
      <c r="E16" s="96"/>
      <c r="F16" s="96"/>
      <c r="G16" s="96"/>
      <c r="H16" s="96"/>
    </row>
    <row r="17" spans="1:8" ht="18" x14ac:dyDescent="0.25">
      <c r="A17" s="4"/>
      <c r="B17" s="19"/>
      <c r="C17" s="19"/>
      <c r="D17" s="19"/>
      <c r="E17" s="19"/>
      <c r="F17" s="20"/>
      <c r="G17" s="20"/>
      <c r="H17" s="20"/>
    </row>
    <row r="18" spans="1:8" x14ac:dyDescent="0.25">
      <c r="A18" s="26"/>
      <c r="B18" s="27"/>
      <c r="C18" s="27"/>
      <c r="D18" s="28"/>
      <c r="E18" s="29"/>
      <c r="F18" s="3" t="s">
        <v>104</v>
      </c>
      <c r="G18" s="3" t="s">
        <v>105</v>
      </c>
      <c r="H18" s="3" t="s">
        <v>106</v>
      </c>
    </row>
    <row r="19" spans="1:8" x14ac:dyDescent="0.25">
      <c r="A19" s="112" t="s">
        <v>35</v>
      </c>
      <c r="B19" s="113"/>
      <c r="C19" s="113"/>
      <c r="D19" s="113"/>
      <c r="E19" s="113"/>
      <c r="F19" s="69"/>
      <c r="G19" s="69"/>
      <c r="H19" s="77"/>
    </row>
    <row r="20" spans="1:8" x14ac:dyDescent="0.25">
      <c r="A20" s="112" t="s">
        <v>36</v>
      </c>
      <c r="B20" s="113"/>
      <c r="C20" s="113"/>
      <c r="D20" s="113"/>
      <c r="E20" s="113"/>
      <c r="F20" s="69"/>
      <c r="G20" s="69"/>
      <c r="H20" s="77"/>
    </row>
    <row r="21" spans="1:8" x14ac:dyDescent="0.25">
      <c r="A21" s="121" t="s">
        <v>2</v>
      </c>
      <c r="B21" s="116"/>
      <c r="C21" s="116"/>
      <c r="D21" s="116"/>
      <c r="E21" s="116"/>
      <c r="F21" s="70">
        <f t="shared" ref="F21:H21" si="3">F19-F20</f>
        <v>0</v>
      </c>
      <c r="G21" s="70">
        <f t="shared" si="3"/>
        <v>0</v>
      </c>
      <c r="H21" s="70">
        <f t="shared" si="3"/>
        <v>0</v>
      </c>
    </row>
    <row r="22" spans="1:8" x14ac:dyDescent="0.25">
      <c r="A22" s="121" t="s">
        <v>55</v>
      </c>
      <c r="B22" s="116"/>
      <c r="C22" s="116"/>
      <c r="D22" s="116"/>
      <c r="E22" s="116"/>
      <c r="F22" s="70">
        <f t="shared" ref="F22:H22" si="4">F14+F21</f>
        <v>133</v>
      </c>
      <c r="G22" s="70">
        <f t="shared" si="4"/>
        <v>-32039.570000000065</v>
      </c>
      <c r="H22" s="70">
        <f t="shared" si="4"/>
        <v>-31906.570000000298</v>
      </c>
    </row>
    <row r="23" spans="1:8" ht="18" x14ac:dyDescent="0.25">
      <c r="A23" s="18"/>
      <c r="B23" s="19"/>
      <c r="C23" s="19"/>
      <c r="D23" s="19"/>
      <c r="E23" s="19"/>
      <c r="F23" s="20"/>
      <c r="G23" s="20"/>
      <c r="H23" s="20"/>
    </row>
    <row r="24" spans="1:8" ht="15.75" x14ac:dyDescent="0.25">
      <c r="A24" s="95" t="s">
        <v>56</v>
      </c>
      <c r="B24" s="96"/>
      <c r="C24" s="96"/>
      <c r="D24" s="96"/>
      <c r="E24" s="96"/>
      <c r="F24" s="96"/>
      <c r="G24" s="96"/>
      <c r="H24" s="96"/>
    </row>
    <row r="25" spans="1:8" ht="15.75" x14ac:dyDescent="0.25">
      <c r="A25" s="38"/>
      <c r="B25" s="39"/>
      <c r="C25" s="39"/>
      <c r="D25" s="39"/>
      <c r="E25" s="39"/>
      <c r="F25" s="39"/>
      <c r="G25" s="39"/>
      <c r="H25" s="39"/>
    </row>
    <row r="26" spans="1:8" x14ac:dyDescent="0.25">
      <c r="A26" s="26"/>
      <c r="B26" s="27"/>
      <c r="C26" s="27"/>
      <c r="D26" s="28"/>
      <c r="E26" s="29"/>
      <c r="F26" s="3" t="s">
        <v>104</v>
      </c>
      <c r="G26" s="3" t="s">
        <v>105</v>
      </c>
      <c r="H26" s="3" t="s">
        <v>106</v>
      </c>
    </row>
    <row r="27" spans="1:8" ht="15" customHeight="1" x14ac:dyDescent="0.25">
      <c r="A27" s="124" t="s">
        <v>57</v>
      </c>
      <c r="B27" s="125"/>
      <c r="C27" s="125"/>
      <c r="D27" s="125"/>
      <c r="E27" s="126"/>
      <c r="F27" s="71">
        <v>0</v>
      </c>
      <c r="G27" s="71">
        <v>0</v>
      </c>
      <c r="H27" s="78">
        <v>31906.57</v>
      </c>
    </row>
    <row r="28" spans="1:8" ht="15" customHeight="1" x14ac:dyDescent="0.25">
      <c r="A28" s="121" t="s">
        <v>58</v>
      </c>
      <c r="B28" s="116"/>
      <c r="C28" s="116"/>
      <c r="D28" s="116"/>
      <c r="E28" s="116"/>
      <c r="F28" s="72">
        <f t="shared" ref="F28:H28" si="5">F22+F27</f>
        <v>133</v>
      </c>
      <c r="G28" s="72">
        <f t="shared" si="5"/>
        <v>-32039.570000000065</v>
      </c>
      <c r="H28" s="79">
        <f t="shared" si="5"/>
        <v>-2.9831426218152046E-10</v>
      </c>
    </row>
    <row r="29" spans="1:8" ht="45" customHeight="1" x14ac:dyDescent="0.25">
      <c r="A29" s="115" t="s">
        <v>59</v>
      </c>
      <c r="B29" s="127"/>
      <c r="C29" s="127"/>
      <c r="D29" s="127"/>
      <c r="E29" s="128"/>
      <c r="F29" s="72">
        <f t="shared" ref="F29:H29" si="6">F14+F21+F27-F28</f>
        <v>0</v>
      </c>
      <c r="G29" s="72">
        <f t="shared" si="6"/>
        <v>0</v>
      </c>
      <c r="H29" s="79">
        <f t="shared" si="6"/>
        <v>0</v>
      </c>
    </row>
    <row r="30" spans="1:8" ht="15.75" x14ac:dyDescent="0.25">
      <c r="A30" s="41"/>
      <c r="B30" s="42"/>
      <c r="C30" s="42"/>
      <c r="D30" s="42"/>
      <c r="E30" s="42"/>
      <c r="F30" s="42"/>
      <c r="G30" s="42"/>
      <c r="H30" s="42"/>
    </row>
    <row r="31" spans="1:8" ht="15.75" x14ac:dyDescent="0.25">
      <c r="A31" s="129" t="s">
        <v>53</v>
      </c>
      <c r="B31" s="129"/>
      <c r="C31" s="129"/>
      <c r="D31" s="129"/>
      <c r="E31" s="129"/>
      <c r="F31" s="129"/>
      <c r="G31" s="129"/>
      <c r="H31" s="129"/>
    </row>
    <row r="32" spans="1:8" ht="18" x14ac:dyDescent="0.25">
      <c r="A32" s="43"/>
      <c r="B32" s="44"/>
      <c r="C32" s="44"/>
      <c r="D32" s="44"/>
      <c r="E32" s="44"/>
      <c r="F32" s="45"/>
      <c r="G32" s="45"/>
      <c r="H32" s="45"/>
    </row>
    <row r="33" spans="1:8" x14ac:dyDescent="0.25">
      <c r="A33" s="46"/>
      <c r="B33" s="47"/>
      <c r="C33" s="47"/>
      <c r="D33" s="48"/>
      <c r="E33" s="49"/>
      <c r="F33" s="3" t="s">
        <v>104</v>
      </c>
      <c r="G33" s="3" t="s">
        <v>105</v>
      </c>
      <c r="H33" s="3" t="s">
        <v>106</v>
      </c>
    </row>
    <row r="34" spans="1:8" x14ac:dyDescent="0.25">
      <c r="A34" s="124" t="s">
        <v>57</v>
      </c>
      <c r="B34" s="125"/>
      <c r="C34" s="125"/>
      <c r="D34" s="125"/>
      <c r="E34" s="126"/>
      <c r="F34" s="71">
        <v>133</v>
      </c>
      <c r="G34" s="71">
        <f>F37</f>
        <v>133</v>
      </c>
      <c r="H34" s="78">
        <v>31906.57</v>
      </c>
    </row>
    <row r="35" spans="1:8" ht="28.5" customHeight="1" x14ac:dyDescent="0.25">
      <c r="A35" s="124" t="s">
        <v>60</v>
      </c>
      <c r="B35" s="125"/>
      <c r="C35" s="125"/>
      <c r="D35" s="125"/>
      <c r="E35" s="126"/>
      <c r="F35" s="71">
        <v>0</v>
      </c>
      <c r="G35" s="71">
        <v>0</v>
      </c>
      <c r="H35" s="78">
        <v>31906.57</v>
      </c>
    </row>
    <row r="36" spans="1:8" x14ac:dyDescent="0.25">
      <c r="A36" s="124" t="s">
        <v>61</v>
      </c>
      <c r="B36" s="130"/>
      <c r="C36" s="130"/>
      <c r="D36" s="130"/>
      <c r="E36" s="131"/>
      <c r="F36" s="71">
        <v>0</v>
      </c>
      <c r="G36" s="71">
        <v>0</v>
      </c>
      <c r="H36" s="78">
        <v>0</v>
      </c>
    </row>
    <row r="37" spans="1:8" ht="15" customHeight="1" x14ac:dyDescent="0.25">
      <c r="A37" s="121" t="s">
        <v>58</v>
      </c>
      <c r="B37" s="116"/>
      <c r="C37" s="116"/>
      <c r="D37" s="116"/>
      <c r="E37" s="116"/>
      <c r="F37" s="80">
        <f t="shared" ref="F37:H37" si="7">F34-F35+F36</f>
        <v>133</v>
      </c>
      <c r="G37" s="80">
        <f t="shared" si="7"/>
        <v>133</v>
      </c>
      <c r="H37" s="81">
        <f t="shared" si="7"/>
        <v>0</v>
      </c>
    </row>
    <row r="39" spans="1:8" ht="30" customHeight="1" x14ac:dyDescent="0.25">
      <c r="A39" s="122" t="s">
        <v>30</v>
      </c>
      <c r="B39" s="123"/>
      <c r="C39" s="123"/>
      <c r="D39" s="123"/>
      <c r="E39" s="123"/>
      <c r="F39" s="123"/>
      <c r="G39" s="123"/>
      <c r="H39" s="123"/>
    </row>
  </sheetData>
  <mergeCells count="24">
    <mergeCell ref="A39:H39"/>
    <mergeCell ref="A21:E21"/>
    <mergeCell ref="A22:E22"/>
    <mergeCell ref="A24:H24"/>
    <mergeCell ref="A27:E27"/>
    <mergeCell ref="A28:E28"/>
    <mergeCell ref="A29:E29"/>
    <mergeCell ref="A31:H31"/>
    <mergeCell ref="A34:E34"/>
    <mergeCell ref="A35:E35"/>
    <mergeCell ref="A36:E36"/>
    <mergeCell ref="A37:E37"/>
    <mergeCell ref="A20:E20"/>
    <mergeCell ref="A1:H1"/>
    <mergeCell ref="A3:H3"/>
    <mergeCell ref="A5:H5"/>
    <mergeCell ref="A8:E8"/>
    <mergeCell ref="A9:E9"/>
    <mergeCell ref="A10:E10"/>
    <mergeCell ref="A12:E12"/>
    <mergeCell ref="A13:E13"/>
    <mergeCell ref="A14:E14"/>
    <mergeCell ref="A16:H16"/>
    <mergeCell ref="A19:E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7"/>
  <sheetViews>
    <sheetView topLeftCell="A4" workbookViewId="0">
      <selection activeCell="F25" sqref="F2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8" ht="60" customHeight="1" x14ac:dyDescent="0.25">
      <c r="A1" s="95" t="s">
        <v>107</v>
      </c>
      <c r="B1" s="95"/>
      <c r="C1" s="95"/>
      <c r="D1" s="95"/>
      <c r="E1" s="95"/>
      <c r="F1" s="95"/>
      <c r="G1" s="82"/>
      <c r="H1" s="82"/>
    </row>
    <row r="2" spans="1:8" ht="18" customHeight="1" x14ac:dyDescent="0.25">
      <c r="A2" s="4"/>
      <c r="B2" s="4"/>
      <c r="C2" s="4"/>
      <c r="D2" s="4"/>
      <c r="E2" s="4"/>
      <c r="F2" s="4"/>
    </row>
    <row r="3" spans="1:8" ht="15.75" customHeight="1" x14ac:dyDescent="0.25">
      <c r="A3" s="95" t="s">
        <v>17</v>
      </c>
      <c r="B3" s="95"/>
      <c r="C3" s="95"/>
      <c r="D3" s="95"/>
      <c r="E3" s="95"/>
      <c r="F3" s="95"/>
    </row>
    <row r="4" spans="1:8" ht="18" x14ac:dyDescent="0.25">
      <c r="A4" s="4"/>
      <c r="B4" s="4"/>
      <c r="C4" s="4"/>
      <c r="D4" s="4"/>
      <c r="E4" s="5"/>
      <c r="F4" s="5"/>
    </row>
    <row r="5" spans="1:8" ht="18" customHeight="1" x14ac:dyDescent="0.25">
      <c r="A5" s="95" t="s">
        <v>4</v>
      </c>
      <c r="B5" s="95"/>
      <c r="C5" s="95"/>
      <c r="D5" s="95"/>
      <c r="E5" s="95"/>
      <c r="F5" s="95"/>
    </row>
    <row r="6" spans="1:8" ht="18" x14ac:dyDescent="0.25">
      <c r="A6" s="4"/>
      <c r="B6" s="4"/>
      <c r="C6" s="4"/>
      <c r="D6" s="4"/>
      <c r="E6" s="5"/>
      <c r="F6" s="5"/>
    </row>
    <row r="7" spans="1:8" ht="15.75" customHeight="1" x14ac:dyDescent="0.25">
      <c r="A7" s="95" t="s">
        <v>37</v>
      </c>
      <c r="B7" s="95"/>
      <c r="C7" s="95"/>
      <c r="D7" s="95"/>
      <c r="E7" s="95"/>
      <c r="F7" s="95"/>
    </row>
    <row r="8" spans="1:8" ht="18" x14ac:dyDescent="0.25">
      <c r="A8" s="4"/>
      <c r="B8" s="4"/>
      <c r="C8" s="4"/>
      <c r="D8" s="4"/>
      <c r="E8" s="5"/>
      <c r="F8" s="5"/>
    </row>
    <row r="9" spans="1:8" x14ac:dyDescent="0.25">
      <c r="A9" s="17" t="s">
        <v>5</v>
      </c>
      <c r="B9" s="16" t="s">
        <v>6</v>
      </c>
      <c r="C9" s="16" t="s">
        <v>3</v>
      </c>
      <c r="D9" s="17" t="s">
        <v>104</v>
      </c>
      <c r="E9" s="17" t="s">
        <v>105</v>
      </c>
      <c r="F9" s="17" t="s">
        <v>106</v>
      </c>
    </row>
    <row r="10" spans="1:8" x14ac:dyDescent="0.25">
      <c r="A10" s="34"/>
      <c r="B10" s="35"/>
      <c r="C10" s="33" t="s">
        <v>0</v>
      </c>
      <c r="D10" s="66">
        <f>D11</f>
        <v>6079416</v>
      </c>
      <c r="E10" s="66">
        <f>E11</f>
        <v>-1309866</v>
      </c>
      <c r="F10" s="66">
        <f>F11</f>
        <v>4769550</v>
      </c>
    </row>
    <row r="11" spans="1:8" ht="15.75" customHeight="1" x14ac:dyDescent="0.25">
      <c r="A11" s="10">
        <v>6</v>
      </c>
      <c r="B11" s="10"/>
      <c r="C11" s="10" t="s">
        <v>7</v>
      </c>
      <c r="D11" s="63">
        <f>SUM(D12:D15)</f>
        <v>6079416</v>
      </c>
      <c r="E11" s="69">
        <f>SUM(E12:E15)</f>
        <v>-1309866</v>
      </c>
      <c r="F11" s="69">
        <f>SUM(F12:F15)</f>
        <v>4769550</v>
      </c>
    </row>
    <row r="12" spans="1:8" ht="38.25" x14ac:dyDescent="0.25">
      <c r="A12" s="10"/>
      <c r="B12" s="14">
        <v>63</v>
      </c>
      <c r="C12" s="14" t="s">
        <v>25</v>
      </c>
      <c r="D12" s="61">
        <v>39300</v>
      </c>
      <c r="E12" s="89">
        <f>F12-D12</f>
        <v>7500</v>
      </c>
      <c r="F12" s="89">
        <v>46800</v>
      </c>
    </row>
    <row r="13" spans="1:8" ht="51" x14ac:dyDescent="0.25">
      <c r="A13" s="11"/>
      <c r="B13" s="11">
        <v>65</v>
      </c>
      <c r="C13" s="67" t="s">
        <v>100</v>
      </c>
      <c r="D13" s="61">
        <v>50166</v>
      </c>
      <c r="E13" s="89">
        <f>F13-D13</f>
        <v>46334</v>
      </c>
      <c r="F13" s="89">
        <v>96500</v>
      </c>
    </row>
    <row r="14" spans="1:8" ht="38.25" x14ac:dyDescent="0.25">
      <c r="A14" s="11"/>
      <c r="B14" s="11">
        <v>66</v>
      </c>
      <c r="C14" s="67" t="s">
        <v>101</v>
      </c>
      <c r="D14" s="61">
        <v>81100</v>
      </c>
      <c r="E14" s="89">
        <f>F14-D14</f>
        <v>-18100</v>
      </c>
      <c r="F14" s="89">
        <v>63000</v>
      </c>
    </row>
    <row r="15" spans="1:8" ht="38.25" x14ac:dyDescent="0.25">
      <c r="A15" s="11"/>
      <c r="B15" s="11">
        <v>67</v>
      </c>
      <c r="C15" s="14" t="s">
        <v>26</v>
      </c>
      <c r="D15" s="61">
        <v>5908850</v>
      </c>
      <c r="E15" s="89">
        <f>F15-D15</f>
        <v>-1345600</v>
      </c>
      <c r="F15" s="89">
        <v>4563250</v>
      </c>
      <c r="G15" s="88"/>
    </row>
    <row r="18" spans="1:6" ht="15.75" x14ac:dyDescent="0.25">
      <c r="A18" s="95" t="s">
        <v>38</v>
      </c>
      <c r="B18" s="132"/>
      <c r="C18" s="132"/>
      <c r="D18" s="132"/>
      <c r="E18" s="132"/>
      <c r="F18" s="132"/>
    </row>
    <row r="19" spans="1:6" ht="18" x14ac:dyDescent="0.25">
      <c r="A19" s="4"/>
      <c r="B19" s="4"/>
      <c r="C19" s="4"/>
      <c r="D19" s="4"/>
      <c r="E19" s="5"/>
      <c r="F19" s="5"/>
    </row>
    <row r="20" spans="1:6" x14ac:dyDescent="0.25">
      <c r="A20" s="17" t="s">
        <v>5</v>
      </c>
      <c r="B20" s="16" t="s">
        <v>6</v>
      </c>
      <c r="C20" s="16" t="s">
        <v>8</v>
      </c>
      <c r="D20" s="17" t="s">
        <v>104</v>
      </c>
      <c r="E20" s="17" t="s">
        <v>105</v>
      </c>
      <c r="F20" s="17" t="s">
        <v>106</v>
      </c>
    </row>
    <row r="21" spans="1:6" x14ac:dyDescent="0.25">
      <c r="A21" s="34"/>
      <c r="B21" s="35"/>
      <c r="C21" s="33" t="s">
        <v>1</v>
      </c>
      <c r="D21" s="66">
        <f>D22+D26</f>
        <v>6079283</v>
      </c>
      <c r="E21" s="66">
        <f>E22+E26</f>
        <v>-1277826.43</v>
      </c>
      <c r="F21" s="66">
        <f>F22+F26</f>
        <v>4801456.57</v>
      </c>
    </row>
    <row r="22" spans="1:6" ht="15.75" customHeight="1" x14ac:dyDescent="0.25">
      <c r="A22" s="10">
        <v>3</v>
      </c>
      <c r="B22" s="10"/>
      <c r="C22" s="10" t="s">
        <v>9</v>
      </c>
      <c r="D22" s="63">
        <f>SUM(D23:D25)</f>
        <v>5926883</v>
      </c>
      <c r="E22" s="69">
        <f>SUM(E23:E25)</f>
        <v>-1319033</v>
      </c>
      <c r="F22" s="69">
        <f>SUM(F23:F25)</f>
        <v>4607850</v>
      </c>
    </row>
    <row r="23" spans="1:6" ht="15.75" customHeight="1" x14ac:dyDescent="0.25">
      <c r="A23" s="10"/>
      <c r="B23" s="14">
        <v>31</v>
      </c>
      <c r="C23" s="14" t="s">
        <v>10</v>
      </c>
      <c r="D23" s="61">
        <v>4682750</v>
      </c>
      <c r="E23" s="89">
        <f>F23-D23</f>
        <v>-1062750</v>
      </c>
      <c r="F23" s="89">
        <v>3620000</v>
      </c>
    </row>
    <row r="24" spans="1:6" x14ac:dyDescent="0.25">
      <c r="A24" s="11"/>
      <c r="B24" s="11">
        <v>32</v>
      </c>
      <c r="C24" s="11" t="s">
        <v>20</v>
      </c>
      <c r="D24" s="61">
        <v>1243833</v>
      </c>
      <c r="E24" s="89">
        <f>F24-D24</f>
        <v>-256133</v>
      </c>
      <c r="F24" s="89">
        <v>987700</v>
      </c>
    </row>
    <row r="25" spans="1:6" x14ac:dyDescent="0.25">
      <c r="A25" s="11"/>
      <c r="B25" s="11">
        <v>34</v>
      </c>
      <c r="C25" s="11" t="s">
        <v>73</v>
      </c>
      <c r="D25" s="61">
        <v>300</v>
      </c>
      <c r="E25" s="89">
        <f>F25-D25</f>
        <v>-150</v>
      </c>
      <c r="F25" s="89">
        <v>150</v>
      </c>
    </row>
    <row r="26" spans="1:6" ht="25.5" x14ac:dyDescent="0.25">
      <c r="A26" s="13">
        <v>4</v>
      </c>
      <c r="B26" s="13"/>
      <c r="C26" s="21" t="s">
        <v>11</v>
      </c>
      <c r="D26" s="63">
        <f>SUM(D27:D27)</f>
        <v>152400</v>
      </c>
      <c r="E26" s="69">
        <f>SUM(E27:E27)</f>
        <v>41206.570000000007</v>
      </c>
      <c r="F26" s="69">
        <f>SUM(F27:F27)</f>
        <v>193606.57</v>
      </c>
    </row>
    <row r="27" spans="1:6" ht="38.25" x14ac:dyDescent="0.25">
      <c r="A27" s="13"/>
      <c r="B27" s="68">
        <v>42</v>
      </c>
      <c r="C27" s="22" t="s">
        <v>27</v>
      </c>
      <c r="D27" s="61">
        <v>152400</v>
      </c>
      <c r="E27" s="89">
        <f>F27-D27</f>
        <v>41206.570000000007</v>
      </c>
      <c r="F27" s="89">
        <v>193606.57</v>
      </c>
    </row>
  </sheetData>
  <mergeCells count="5">
    <mergeCell ref="A18:F18"/>
    <mergeCell ref="A1:F1"/>
    <mergeCell ref="A3:F3"/>
    <mergeCell ref="A5:F5"/>
    <mergeCell ref="A7:F7"/>
  </mergeCells>
  <pageMargins left="0.7" right="0.7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4"/>
  <sheetViews>
    <sheetView topLeftCell="A22" workbookViewId="0">
      <selection activeCell="D30" sqref="D30"/>
    </sheetView>
  </sheetViews>
  <sheetFormatPr defaultRowHeight="15" x14ac:dyDescent="0.25"/>
  <cols>
    <col min="1" max="1" width="32.5703125" customWidth="1"/>
    <col min="2" max="4" width="25.28515625" customWidth="1"/>
  </cols>
  <sheetData>
    <row r="1" spans="1:6" ht="60" customHeight="1" x14ac:dyDescent="0.25">
      <c r="A1" s="95" t="s">
        <v>103</v>
      </c>
      <c r="B1" s="95"/>
      <c r="C1" s="95"/>
      <c r="D1" s="95"/>
    </row>
    <row r="2" spans="1:6" ht="18" customHeight="1" x14ac:dyDescent="0.25">
      <c r="A2" s="4"/>
      <c r="B2" s="4"/>
      <c r="C2" s="4"/>
      <c r="D2" s="4"/>
    </row>
    <row r="3" spans="1:6" ht="15.75" customHeight="1" x14ac:dyDescent="0.25">
      <c r="A3" s="95" t="s">
        <v>17</v>
      </c>
      <c r="B3" s="95"/>
      <c r="C3" s="95"/>
      <c r="D3" s="95"/>
    </row>
    <row r="4" spans="1:6" ht="18" x14ac:dyDescent="0.25">
      <c r="B4" s="4"/>
      <c r="C4" s="5"/>
      <c r="D4" s="5"/>
    </row>
    <row r="5" spans="1:6" ht="18" customHeight="1" x14ac:dyDescent="0.25">
      <c r="A5" s="95" t="s">
        <v>4</v>
      </c>
      <c r="B5" s="95"/>
      <c r="C5" s="95"/>
      <c r="D5" s="95"/>
    </row>
    <row r="6" spans="1:6" ht="18" x14ac:dyDescent="0.25">
      <c r="A6" s="4"/>
      <c r="B6" s="4"/>
      <c r="C6" s="5"/>
      <c r="D6" s="5"/>
    </row>
    <row r="7" spans="1:6" ht="60" customHeight="1" x14ac:dyDescent="0.25">
      <c r="A7" s="95" t="s">
        <v>107</v>
      </c>
      <c r="B7" s="95"/>
      <c r="C7" s="95"/>
      <c r="D7" s="95"/>
      <c r="E7" s="82"/>
      <c r="F7" s="82"/>
    </row>
    <row r="8" spans="1:6" ht="18" x14ac:dyDescent="0.25">
      <c r="A8" s="4"/>
      <c r="B8" s="4"/>
      <c r="C8" s="5"/>
      <c r="D8" s="5"/>
    </row>
    <row r="9" spans="1:6" x14ac:dyDescent="0.25">
      <c r="A9" s="17" t="s">
        <v>40</v>
      </c>
      <c r="B9" s="17" t="s">
        <v>104</v>
      </c>
      <c r="C9" s="17" t="s">
        <v>105</v>
      </c>
      <c r="D9" s="17" t="s">
        <v>106</v>
      </c>
    </row>
    <row r="10" spans="1:6" x14ac:dyDescent="0.25">
      <c r="A10" s="36" t="s">
        <v>0</v>
      </c>
      <c r="B10" s="66">
        <f>B11+B13+B16+B18+B21+B23</f>
        <v>6079416</v>
      </c>
      <c r="C10" s="69">
        <f t="shared" ref="C10:C24" si="0">D10-B10</f>
        <v>-1309866</v>
      </c>
      <c r="D10" s="66">
        <f>D11+D13+D16+D18+D21+D23</f>
        <v>4769550</v>
      </c>
    </row>
    <row r="11" spans="1:6" x14ac:dyDescent="0.25">
      <c r="A11" s="21" t="s">
        <v>43</v>
      </c>
      <c r="B11" s="83">
        <f>B12</f>
        <v>5788674</v>
      </c>
      <c r="C11" s="69">
        <f t="shared" si="0"/>
        <v>-1329024</v>
      </c>
      <c r="D11" s="69">
        <f>D12</f>
        <v>4459650</v>
      </c>
    </row>
    <row r="12" spans="1:6" x14ac:dyDescent="0.25">
      <c r="A12" s="12" t="s">
        <v>44</v>
      </c>
      <c r="B12" s="61">
        <v>5788674</v>
      </c>
      <c r="C12" s="89">
        <f t="shared" si="0"/>
        <v>-1329024</v>
      </c>
      <c r="D12" s="89">
        <v>4459650</v>
      </c>
    </row>
    <row r="13" spans="1:6" x14ac:dyDescent="0.25">
      <c r="A13" s="23" t="s">
        <v>45</v>
      </c>
      <c r="B13" s="63">
        <f>B14+B15</f>
        <v>79600</v>
      </c>
      <c r="C13" s="69">
        <f t="shared" si="0"/>
        <v>-18100</v>
      </c>
      <c r="D13" s="69">
        <f>D14+D15</f>
        <v>61500</v>
      </c>
    </row>
    <row r="14" spans="1:6" x14ac:dyDescent="0.25">
      <c r="A14" s="15" t="s">
        <v>90</v>
      </c>
      <c r="B14" s="61">
        <v>78100</v>
      </c>
      <c r="C14" s="89">
        <f t="shared" si="0"/>
        <v>-18100</v>
      </c>
      <c r="D14" s="89">
        <v>60000</v>
      </c>
    </row>
    <row r="15" spans="1:6" x14ac:dyDescent="0.25">
      <c r="A15" s="12" t="s">
        <v>92</v>
      </c>
      <c r="B15" s="61">
        <v>1500</v>
      </c>
      <c r="C15" s="89">
        <f t="shared" si="0"/>
        <v>0</v>
      </c>
      <c r="D15" s="89">
        <v>1500</v>
      </c>
    </row>
    <row r="16" spans="1:6" ht="25.5" x14ac:dyDescent="0.25">
      <c r="A16" s="10" t="s">
        <v>42</v>
      </c>
      <c r="B16" s="63">
        <f>B17</f>
        <v>41166</v>
      </c>
      <c r="C16" s="69">
        <f t="shared" si="0"/>
        <v>38834</v>
      </c>
      <c r="D16" s="69">
        <f>D17</f>
        <v>80000</v>
      </c>
    </row>
    <row r="17" spans="1:4" ht="25.5" x14ac:dyDescent="0.25">
      <c r="A17" s="15" t="s">
        <v>89</v>
      </c>
      <c r="B17" s="61">
        <v>41166</v>
      </c>
      <c r="C17" s="89">
        <f t="shared" si="0"/>
        <v>38834</v>
      </c>
      <c r="D17" s="89">
        <v>80000</v>
      </c>
    </row>
    <row r="18" spans="1:4" x14ac:dyDescent="0.25">
      <c r="A18" s="65" t="s">
        <v>41</v>
      </c>
      <c r="B18" s="63">
        <f>B19+B20</f>
        <v>159476</v>
      </c>
      <c r="C18" s="69">
        <f t="shared" si="0"/>
        <v>-9076</v>
      </c>
      <c r="D18" s="63">
        <f>D19+D20</f>
        <v>150400</v>
      </c>
    </row>
    <row r="19" spans="1:4" x14ac:dyDescent="0.25">
      <c r="A19" s="15" t="s">
        <v>111</v>
      </c>
      <c r="B19" s="89">
        <v>141876</v>
      </c>
      <c r="C19" s="89">
        <f>D19-B19</f>
        <v>-8276</v>
      </c>
      <c r="D19" s="89">
        <v>133600</v>
      </c>
    </row>
    <row r="20" spans="1:4" x14ac:dyDescent="0.25">
      <c r="A20" s="15" t="s">
        <v>108</v>
      </c>
      <c r="B20" s="61">
        <v>17600</v>
      </c>
      <c r="C20" s="89">
        <f t="shared" si="0"/>
        <v>-800</v>
      </c>
      <c r="D20" s="89">
        <v>16800</v>
      </c>
    </row>
    <row r="21" spans="1:4" x14ac:dyDescent="0.25">
      <c r="A21" s="65" t="s">
        <v>94</v>
      </c>
      <c r="B21" s="63">
        <f>B22</f>
        <v>3000</v>
      </c>
      <c r="C21" s="69">
        <f t="shared" si="0"/>
        <v>0</v>
      </c>
      <c r="D21" s="69">
        <v>3000</v>
      </c>
    </row>
    <row r="22" spans="1:4" x14ac:dyDescent="0.25">
      <c r="A22" s="15" t="s">
        <v>95</v>
      </c>
      <c r="B22" s="61">
        <v>3000</v>
      </c>
      <c r="C22" s="89">
        <f t="shared" si="0"/>
        <v>0</v>
      </c>
      <c r="D22" s="89">
        <v>3000</v>
      </c>
    </row>
    <row r="23" spans="1:4" ht="51" x14ac:dyDescent="0.25">
      <c r="A23" s="36" t="s">
        <v>91</v>
      </c>
      <c r="B23" s="63">
        <f>B24</f>
        <v>7500</v>
      </c>
      <c r="C23" s="69">
        <f t="shared" si="0"/>
        <v>7500</v>
      </c>
      <c r="D23" s="69">
        <f>D24</f>
        <v>15000</v>
      </c>
    </row>
    <row r="24" spans="1:4" ht="26.25" customHeight="1" x14ac:dyDescent="0.25">
      <c r="A24" s="15" t="s">
        <v>93</v>
      </c>
      <c r="B24" s="61">
        <v>7500</v>
      </c>
      <c r="C24" s="89">
        <f t="shared" si="0"/>
        <v>7500</v>
      </c>
      <c r="D24" s="90">
        <v>15000</v>
      </c>
    </row>
    <row r="27" spans="1:4" ht="15.75" customHeight="1" x14ac:dyDescent="0.25">
      <c r="A27" s="95" t="s">
        <v>39</v>
      </c>
      <c r="B27" s="95"/>
      <c r="C27" s="95"/>
      <c r="D27" s="95"/>
    </row>
    <row r="28" spans="1:4" ht="18" x14ac:dyDescent="0.25">
      <c r="A28" s="4"/>
      <c r="B28" s="4"/>
      <c r="C28" s="5"/>
      <c r="D28" s="5"/>
    </row>
    <row r="29" spans="1:4" x14ac:dyDescent="0.25">
      <c r="A29" s="17" t="s">
        <v>40</v>
      </c>
      <c r="B29" s="17" t="s">
        <v>104</v>
      </c>
      <c r="C29" s="17" t="s">
        <v>105</v>
      </c>
      <c r="D29" s="17" t="s">
        <v>106</v>
      </c>
    </row>
    <row r="30" spans="1:4" x14ac:dyDescent="0.25">
      <c r="A30" s="36" t="s">
        <v>1</v>
      </c>
      <c r="B30" s="66">
        <f>B31+B33+B36+B38+B41+B43</f>
        <v>6079283</v>
      </c>
      <c r="C30" s="66">
        <f>C31+C33+C36+C38+C41+C43</f>
        <v>-1277826.43</v>
      </c>
      <c r="D30" s="66">
        <f>D31+D33+D36+D38+D41+D43</f>
        <v>4801456.57</v>
      </c>
    </row>
    <row r="31" spans="1:4" ht="15.75" customHeight="1" x14ac:dyDescent="0.25">
      <c r="A31" s="21" t="s">
        <v>43</v>
      </c>
      <c r="B31" s="83">
        <f>B32</f>
        <v>5788674</v>
      </c>
      <c r="C31" s="69">
        <f t="shared" ref="C31:C44" si="1">D31-B31</f>
        <v>-1329024</v>
      </c>
      <c r="D31" s="69">
        <f>D32</f>
        <v>4459650</v>
      </c>
    </row>
    <row r="32" spans="1:4" x14ac:dyDescent="0.25">
      <c r="A32" s="12" t="s">
        <v>44</v>
      </c>
      <c r="B32" s="61">
        <v>5788674</v>
      </c>
      <c r="C32" s="89">
        <f t="shared" si="1"/>
        <v>-1329024</v>
      </c>
      <c r="D32" s="89">
        <v>4459650</v>
      </c>
    </row>
    <row r="33" spans="1:6" x14ac:dyDescent="0.25">
      <c r="A33" s="23" t="s">
        <v>45</v>
      </c>
      <c r="B33" s="63">
        <f>B34+B35</f>
        <v>79600</v>
      </c>
      <c r="C33" s="69">
        <f t="shared" si="1"/>
        <v>-11287.669999999998</v>
      </c>
      <c r="D33" s="69">
        <f>D34+D35</f>
        <v>68312.33</v>
      </c>
    </row>
    <row r="34" spans="1:6" x14ac:dyDescent="0.25">
      <c r="A34" s="15" t="s">
        <v>88</v>
      </c>
      <c r="B34" s="61">
        <v>78100</v>
      </c>
      <c r="C34" s="89">
        <f t="shared" si="1"/>
        <v>-11287.669999999998</v>
      </c>
      <c r="D34" s="89">
        <v>66812.33</v>
      </c>
    </row>
    <row r="35" spans="1:6" x14ac:dyDescent="0.25">
      <c r="A35" s="12" t="s">
        <v>92</v>
      </c>
      <c r="B35" s="61">
        <v>1500</v>
      </c>
      <c r="C35" s="89">
        <f t="shared" si="1"/>
        <v>0</v>
      </c>
      <c r="D35" s="89">
        <v>1500</v>
      </c>
    </row>
    <row r="36" spans="1:6" ht="25.5" x14ac:dyDescent="0.25">
      <c r="A36" s="65" t="s">
        <v>98</v>
      </c>
      <c r="B36" s="63">
        <f>B37</f>
        <v>41033</v>
      </c>
      <c r="C36" s="69">
        <f t="shared" si="1"/>
        <v>38967</v>
      </c>
      <c r="D36" s="69">
        <f>D37</f>
        <v>80000</v>
      </c>
    </row>
    <row r="37" spans="1:6" ht="25.5" x14ac:dyDescent="0.25">
      <c r="A37" s="15" t="s">
        <v>99</v>
      </c>
      <c r="B37" s="61">
        <v>41033</v>
      </c>
      <c r="C37" s="89">
        <f t="shared" si="1"/>
        <v>38967</v>
      </c>
      <c r="D37" s="89">
        <v>80000</v>
      </c>
    </row>
    <row r="38" spans="1:6" x14ac:dyDescent="0.25">
      <c r="A38" s="23" t="s">
        <v>41</v>
      </c>
      <c r="B38" s="63">
        <f>B39+B40</f>
        <v>159476</v>
      </c>
      <c r="C38" s="69">
        <f t="shared" si="1"/>
        <v>-1994.6199999999953</v>
      </c>
      <c r="D38" s="69">
        <f>D39+D40</f>
        <v>157481.38</v>
      </c>
    </row>
    <row r="39" spans="1:6" x14ac:dyDescent="0.25">
      <c r="A39" s="15" t="s">
        <v>111</v>
      </c>
      <c r="B39" s="89">
        <v>141876</v>
      </c>
      <c r="C39" s="89">
        <f>D39-B39</f>
        <v>-1194.6199999999953</v>
      </c>
      <c r="D39" s="89">
        <v>140681.38</v>
      </c>
    </row>
    <row r="40" spans="1:6" x14ac:dyDescent="0.25">
      <c r="A40" s="15" t="s">
        <v>108</v>
      </c>
      <c r="B40" s="61">
        <v>17600</v>
      </c>
      <c r="C40" s="89">
        <f t="shared" si="1"/>
        <v>-800</v>
      </c>
      <c r="D40" s="89">
        <v>16800</v>
      </c>
      <c r="F40" s="74"/>
    </row>
    <row r="41" spans="1:6" x14ac:dyDescent="0.25">
      <c r="A41" s="23" t="s">
        <v>94</v>
      </c>
      <c r="B41" s="63">
        <f>B42</f>
        <v>3000</v>
      </c>
      <c r="C41" s="69">
        <f t="shared" si="1"/>
        <v>10000</v>
      </c>
      <c r="D41" s="69">
        <f>D42</f>
        <v>13000</v>
      </c>
    </row>
    <row r="42" spans="1:6" x14ac:dyDescent="0.25">
      <c r="A42" s="12" t="s">
        <v>95</v>
      </c>
      <c r="B42" s="61">
        <v>3000</v>
      </c>
      <c r="C42" s="89">
        <f t="shared" si="1"/>
        <v>10000</v>
      </c>
      <c r="D42" s="89">
        <v>13000</v>
      </c>
    </row>
    <row r="43" spans="1:6" ht="38.25" x14ac:dyDescent="0.25">
      <c r="A43" s="21" t="s">
        <v>96</v>
      </c>
      <c r="B43" s="63">
        <f>B44</f>
        <v>7500</v>
      </c>
      <c r="C43" s="69">
        <f t="shared" si="1"/>
        <v>15512.86</v>
      </c>
      <c r="D43" s="69">
        <f>D44</f>
        <v>23012.86</v>
      </c>
    </row>
    <row r="44" spans="1:6" ht="25.5" x14ac:dyDescent="0.25">
      <c r="A44" s="15" t="s">
        <v>97</v>
      </c>
      <c r="B44" s="61">
        <v>7500</v>
      </c>
      <c r="C44" s="89">
        <f t="shared" si="1"/>
        <v>15512.86</v>
      </c>
      <c r="D44" s="90">
        <v>23012.86</v>
      </c>
    </row>
  </sheetData>
  <mergeCells count="5">
    <mergeCell ref="A1:D1"/>
    <mergeCell ref="A3:D3"/>
    <mergeCell ref="A5:D5"/>
    <mergeCell ref="A7:D7"/>
    <mergeCell ref="A27:D27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3"/>
  <sheetViews>
    <sheetView workbookViewId="0">
      <selection activeCell="F10" sqref="F10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6" ht="60" customHeight="1" x14ac:dyDescent="0.25">
      <c r="A1" s="95" t="s">
        <v>107</v>
      </c>
      <c r="B1" s="95"/>
      <c r="C1" s="95"/>
      <c r="D1" s="95"/>
      <c r="E1" s="82"/>
      <c r="F1" s="82"/>
    </row>
    <row r="2" spans="1:6" ht="18" customHeight="1" x14ac:dyDescent="0.25">
      <c r="A2" s="4"/>
      <c r="B2" s="4"/>
      <c r="C2" s="4"/>
      <c r="D2" s="4"/>
    </row>
    <row r="3" spans="1:6" ht="15.75" x14ac:dyDescent="0.25">
      <c r="A3" s="95" t="s">
        <v>17</v>
      </c>
      <c r="B3" s="95"/>
      <c r="C3" s="114"/>
      <c r="D3" s="114"/>
    </row>
    <row r="4" spans="1:6" ht="18" x14ac:dyDescent="0.25">
      <c r="A4" s="4"/>
      <c r="B4" s="4"/>
      <c r="C4" s="5"/>
      <c r="D4" s="5"/>
    </row>
    <row r="5" spans="1:6" ht="18" customHeight="1" x14ac:dyDescent="0.25">
      <c r="A5" s="95" t="s">
        <v>4</v>
      </c>
      <c r="B5" s="96"/>
      <c r="C5" s="96"/>
      <c r="D5" s="96"/>
    </row>
    <row r="6" spans="1:6" ht="18" x14ac:dyDescent="0.25">
      <c r="A6" s="4"/>
      <c r="B6" s="4"/>
      <c r="C6" s="5"/>
      <c r="D6" s="5"/>
    </row>
    <row r="7" spans="1:6" ht="15.75" x14ac:dyDescent="0.25">
      <c r="A7" s="95" t="s">
        <v>12</v>
      </c>
      <c r="B7" s="132"/>
      <c r="C7" s="132"/>
      <c r="D7" s="132"/>
    </row>
    <row r="8" spans="1:6" ht="18" x14ac:dyDescent="0.25">
      <c r="A8" s="4"/>
      <c r="B8" s="4"/>
      <c r="C8" s="5"/>
      <c r="D8" s="5"/>
    </row>
    <row r="9" spans="1:6" x14ac:dyDescent="0.25">
      <c r="A9" s="17" t="s">
        <v>40</v>
      </c>
      <c r="B9" s="17" t="s">
        <v>104</v>
      </c>
      <c r="C9" s="17" t="s">
        <v>105</v>
      </c>
      <c r="D9" s="17" t="s">
        <v>106</v>
      </c>
    </row>
    <row r="10" spans="1:6" ht="15.75" customHeight="1" x14ac:dyDescent="0.25">
      <c r="A10" s="10" t="s">
        <v>13</v>
      </c>
      <c r="B10" s="63">
        <f>B11</f>
        <v>6079283</v>
      </c>
      <c r="C10" s="69">
        <f>D10-B10</f>
        <v>-1277826.4299999997</v>
      </c>
      <c r="D10" s="69">
        <f>D11</f>
        <v>4801456.57</v>
      </c>
    </row>
    <row r="11" spans="1:6" ht="15.75" customHeight="1" x14ac:dyDescent="0.25">
      <c r="A11" s="10" t="s">
        <v>85</v>
      </c>
      <c r="B11" s="63">
        <v>6079283</v>
      </c>
      <c r="C11" s="69">
        <f>D11-B11</f>
        <v>-1277826.4299999997</v>
      </c>
      <c r="D11" s="69">
        <v>4801456.57</v>
      </c>
    </row>
    <row r="12" spans="1:6" x14ac:dyDescent="0.25">
      <c r="A12" s="15" t="s">
        <v>86</v>
      </c>
      <c r="B12" s="61">
        <f>B11-B13</f>
        <v>5779283</v>
      </c>
      <c r="C12" s="89">
        <f>D12-B12</f>
        <v>-1141826.4299999997</v>
      </c>
      <c r="D12" s="89">
        <f>D11-D13</f>
        <v>4637456.57</v>
      </c>
    </row>
    <row r="13" spans="1:6" x14ac:dyDescent="0.25">
      <c r="A13" s="64" t="s">
        <v>87</v>
      </c>
      <c r="B13" s="61">
        <v>300000</v>
      </c>
      <c r="C13" s="89">
        <f>D13-B13</f>
        <v>-136000</v>
      </c>
      <c r="D13" s="89">
        <v>164000</v>
      </c>
    </row>
  </sheetData>
  <mergeCells count="4">
    <mergeCell ref="A1:D1"/>
    <mergeCell ref="A3:D3"/>
    <mergeCell ref="A5:D5"/>
    <mergeCell ref="A7:D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4"/>
  <sheetViews>
    <sheetView workbookViewId="0">
      <selection activeCell="G26" sqref="G2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</cols>
  <sheetData>
    <row r="1" spans="1:6" ht="60" customHeight="1" x14ac:dyDescent="0.25">
      <c r="A1" s="95" t="s">
        <v>107</v>
      </c>
      <c r="B1" s="95"/>
      <c r="C1" s="95"/>
      <c r="D1" s="95"/>
      <c r="E1" s="95"/>
      <c r="F1" s="95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95" t="s">
        <v>17</v>
      </c>
      <c r="B3" s="95"/>
      <c r="C3" s="95"/>
      <c r="D3" s="95"/>
      <c r="E3" s="95"/>
      <c r="F3" s="95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95" t="s">
        <v>47</v>
      </c>
      <c r="B5" s="95"/>
      <c r="C5" s="95"/>
      <c r="D5" s="95"/>
      <c r="E5" s="95"/>
      <c r="F5" s="95"/>
    </row>
    <row r="6" spans="1:6" ht="18" x14ac:dyDescent="0.25">
      <c r="A6" s="4"/>
      <c r="B6" s="4"/>
      <c r="C6" s="4"/>
      <c r="D6" s="4"/>
      <c r="E6" s="5"/>
      <c r="F6" s="5"/>
    </row>
    <row r="7" spans="1:6" x14ac:dyDescent="0.25">
      <c r="A7" s="17" t="s">
        <v>5</v>
      </c>
      <c r="B7" s="16" t="s">
        <v>6</v>
      </c>
      <c r="C7" s="16" t="s">
        <v>28</v>
      </c>
      <c r="D7" s="17" t="s">
        <v>104</v>
      </c>
      <c r="E7" s="17" t="s">
        <v>105</v>
      </c>
      <c r="F7" s="17" t="s">
        <v>106</v>
      </c>
    </row>
    <row r="8" spans="1:6" x14ac:dyDescent="0.25">
      <c r="A8" s="34"/>
      <c r="B8" s="35"/>
      <c r="C8" s="33" t="s">
        <v>49</v>
      </c>
      <c r="D8" s="34"/>
      <c r="E8" s="34"/>
      <c r="F8" s="34"/>
    </row>
    <row r="9" spans="1:6" ht="25.5" x14ac:dyDescent="0.25">
      <c r="A9" s="10">
        <v>8</v>
      </c>
      <c r="B9" s="10"/>
      <c r="C9" s="10" t="s">
        <v>14</v>
      </c>
      <c r="D9" s="8"/>
      <c r="E9" s="8"/>
      <c r="F9" s="8"/>
    </row>
    <row r="10" spans="1:6" x14ac:dyDescent="0.25">
      <c r="A10" s="10"/>
      <c r="B10" s="14">
        <v>84</v>
      </c>
      <c r="C10" s="14" t="s">
        <v>21</v>
      </c>
      <c r="D10" s="8"/>
      <c r="E10" s="8"/>
      <c r="F10" s="8"/>
    </row>
    <row r="11" spans="1:6" x14ac:dyDescent="0.25">
      <c r="A11" s="10"/>
      <c r="B11" s="14"/>
      <c r="C11" s="37"/>
      <c r="D11" s="8"/>
      <c r="E11" s="8"/>
      <c r="F11" s="8"/>
    </row>
    <row r="12" spans="1:6" x14ac:dyDescent="0.25">
      <c r="A12" s="10"/>
      <c r="B12" s="14"/>
      <c r="C12" s="33" t="s">
        <v>52</v>
      </c>
      <c r="D12" s="8"/>
      <c r="E12" s="8"/>
      <c r="F12" s="8"/>
    </row>
    <row r="13" spans="1:6" ht="25.5" x14ac:dyDescent="0.25">
      <c r="A13" s="13">
        <v>5</v>
      </c>
      <c r="B13" s="13"/>
      <c r="C13" s="21" t="s">
        <v>15</v>
      </c>
      <c r="D13" s="8"/>
      <c r="E13" s="8"/>
      <c r="F13" s="8"/>
    </row>
    <row r="14" spans="1:6" ht="25.5" x14ac:dyDescent="0.25">
      <c r="A14" s="14"/>
      <c r="B14" s="14">
        <v>54</v>
      </c>
      <c r="C14" s="22" t="s">
        <v>22</v>
      </c>
      <c r="D14" s="8"/>
      <c r="E14" s="8"/>
      <c r="F14" s="9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6"/>
  <sheetViews>
    <sheetView workbookViewId="0">
      <selection activeCell="G18" sqref="G18"/>
    </sheetView>
  </sheetViews>
  <sheetFormatPr defaultRowHeight="15" x14ac:dyDescent="0.25"/>
  <cols>
    <col min="1" max="4" width="25.28515625" customWidth="1"/>
  </cols>
  <sheetData>
    <row r="1" spans="1:4" ht="60" customHeight="1" x14ac:dyDescent="0.25">
      <c r="A1" s="95" t="s">
        <v>107</v>
      </c>
      <c r="B1" s="95"/>
      <c r="C1" s="95"/>
      <c r="D1" s="95"/>
    </row>
    <row r="2" spans="1:4" ht="18" customHeight="1" x14ac:dyDescent="0.25">
      <c r="A2" s="4"/>
      <c r="B2" s="4"/>
      <c r="C2" s="4"/>
      <c r="D2" s="4"/>
    </row>
    <row r="3" spans="1:4" ht="15.75" customHeight="1" x14ac:dyDescent="0.25">
      <c r="A3" s="95" t="s">
        <v>17</v>
      </c>
      <c r="B3" s="95"/>
      <c r="C3" s="95"/>
      <c r="D3" s="95"/>
    </row>
    <row r="4" spans="1:4" ht="18" x14ac:dyDescent="0.25">
      <c r="A4" s="4"/>
      <c r="B4" s="4"/>
      <c r="C4" s="5"/>
      <c r="D4" s="5"/>
    </row>
    <row r="5" spans="1:4" ht="18" customHeight="1" x14ac:dyDescent="0.25">
      <c r="A5" s="95" t="s">
        <v>48</v>
      </c>
      <c r="B5" s="95"/>
      <c r="C5" s="95"/>
      <c r="D5" s="95"/>
    </row>
    <row r="6" spans="1:4" ht="18" x14ac:dyDescent="0.25">
      <c r="A6" s="4"/>
      <c r="B6" s="4"/>
      <c r="C6" s="5"/>
      <c r="D6" s="5"/>
    </row>
    <row r="7" spans="1:4" x14ac:dyDescent="0.25">
      <c r="A7" s="16" t="s">
        <v>40</v>
      </c>
      <c r="B7" s="17" t="s">
        <v>104</v>
      </c>
      <c r="C7" s="17" t="s">
        <v>105</v>
      </c>
      <c r="D7" s="17" t="s">
        <v>106</v>
      </c>
    </row>
    <row r="8" spans="1:4" x14ac:dyDescent="0.25">
      <c r="A8" s="10" t="s">
        <v>49</v>
      </c>
      <c r="B8" s="8"/>
      <c r="C8" s="8"/>
      <c r="D8" s="8"/>
    </row>
    <row r="9" spans="1:4" ht="25.5" x14ac:dyDescent="0.25">
      <c r="A9" s="10" t="s">
        <v>50</v>
      </c>
      <c r="B9" s="8"/>
      <c r="C9" s="8"/>
      <c r="D9" s="8"/>
    </row>
    <row r="10" spans="1:4" ht="25.5" x14ac:dyDescent="0.25">
      <c r="A10" s="15" t="s">
        <v>51</v>
      </c>
      <c r="B10" s="8"/>
      <c r="C10" s="8"/>
      <c r="D10" s="8"/>
    </row>
    <row r="11" spans="1:4" x14ac:dyDescent="0.25">
      <c r="A11" s="15"/>
      <c r="B11" s="8"/>
      <c r="C11" s="8"/>
      <c r="D11" s="8"/>
    </row>
    <row r="12" spans="1:4" x14ac:dyDescent="0.25">
      <c r="A12" s="10" t="s">
        <v>52</v>
      </c>
      <c r="B12" s="8"/>
      <c r="C12" s="8"/>
      <c r="D12" s="8"/>
    </row>
    <row r="13" spans="1:4" x14ac:dyDescent="0.25">
      <c r="A13" s="21" t="s">
        <v>43</v>
      </c>
      <c r="B13" s="8"/>
      <c r="C13" s="8"/>
      <c r="D13" s="8"/>
    </row>
    <row r="14" spans="1:4" x14ac:dyDescent="0.25">
      <c r="A14" s="12" t="s">
        <v>44</v>
      </c>
      <c r="B14" s="8"/>
      <c r="C14" s="8"/>
      <c r="D14" s="9"/>
    </row>
    <row r="15" spans="1:4" x14ac:dyDescent="0.25">
      <c r="A15" s="21" t="s">
        <v>45</v>
      </c>
      <c r="B15" s="8"/>
      <c r="C15" s="8"/>
      <c r="D15" s="9"/>
    </row>
    <row r="16" spans="1:4" x14ac:dyDescent="0.25">
      <c r="A16" s="12" t="s">
        <v>46</v>
      </c>
      <c r="B16" s="8"/>
      <c r="C16" s="8"/>
      <c r="D16" s="9"/>
    </row>
  </sheetData>
  <mergeCells count="3">
    <mergeCell ref="A1:D1"/>
    <mergeCell ref="A3:D3"/>
    <mergeCell ref="A5:D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58"/>
  <sheetViews>
    <sheetView topLeftCell="A40" workbookViewId="0">
      <selection activeCell="I22" sqref="I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  <col min="9" max="9" width="12.7109375" customWidth="1"/>
  </cols>
  <sheetData>
    <row r="1" spans="1:9" ht="60" customHeight="1" x14ac:dyDescent="0.25">
      <c r="A1" s="95" t="s">
        <v>107</v>
      </c>
      <c r="B1" s="95"/>
      <c r="C1" s="95"/>
      <c r="D1" s="95"/>
      <c r="E1" s="95"/>
      <c r="F1" s="95"/>
      <c r="G1" s="95"/>
    </row>
    <row r="2" spans="1:9" ht="18" x14ac:dyDescent="0.25">
      <c r="A2" s="4"/>
      <c r="B2" s="4"/>
      <c r="C2" s="4"/>
      <c r="D2" s="4"/>
      <c r="E2" s="4"/>
      <c r="F2" s="5"/>
      <c r="G2" s="5"/>
    </row>
    <row r="3" spans="1:9" ht="18" customHeight="1" x14ac:dyDescent="0.25">
      <c r="A3" s="95" t="s">
        <v>16</v>
      </c>
      <c r="B3" s="96"/>
      <c r="C3" s="96"/>
      <c r="D3" s="96"/>
      <c r="E3" s="96"/>
      <c r="F3" s="96"/>
      <c r="G3" s="96"/>
    </row>
    <row r="4" spans="1:9" ht="18" x14ac:dyDescent="0.25">
      <c r="A4" s="4"/>
      <c r="B4" s="4"/>
      <c r="C4" s="4"/>
      <c r="D4" s="4"/>
      <c r="E4" s="4"/>
      <c r="F4" s="5"/>
      <c r="G4" s="5"/>
    </row>
    <row r="5" spans="1:9" x14ac:dyDescent="0.25">
      <c r="A5" s="97" t="s">
        <v>18</v>
      </c>
      <c r="B5" s="98"/>
      <c r="C5" s="99"/>
      <c r="D5" s="16" t="s">
        <v>19</v>
      </c>
      <c r="E5" s="17" t="s">
        <v>104</v>
      </c>
      <c r="F5" s="17" t="s">
        <v>105</v>
      </c>
      <c r="G5" s="17" t="s">
        <v>106</v>
      </c>
    </row>
    <row r="6" spans="1:9" x14ac:dyDescent="0.25">
      <c r="A6" s="56"/>
      <c r="B6" s="57"/>
      <c r="C6" s="58"/>
      <c r="D6" s="16"/>
      <c r="E6" s="85">
        <f>E7</f>
        <v>6079283</v>
      </c>
      <c r="F6" s="85">
        <f>F7</f>
        <v>-1277826.4299999997</v>
      </c>
      <c r="G6" s="85">
        <f>G7</f>
        <v>4801456.57</v>
      </c>
    </row>
    <row r="7" spans="1:9" x14ac:dyDescent="0.25">
      <c r="A7" s="106" t="s">
        <v>62</v>
      </c>
      <c r="B7" s="107"/>
      <c r="C7" s="108"/>
      <c r="D7" s="25" t="s">
        <v>63</v>
      </c>
      <c r="E7" s="63">
        <f>E8+E49+E55</f>
        <v>6079283</v>
      </c>
      <c r="F7" s="69">
        <f t="shared" ref="F7:F13" si="0">G7-E7</f>
        <v>-1277826.4299999997</v>
      </c>
      <c r="G7" s="69">
        <f>G8+G49+G55</f>
        <v>4801456.57</v>
      </c>
    </row>
    <row r="8" spans="1:9" ht="25.5" x14ac:dyDescent="0.25">
      <c r="A8" s="106" t="s">
        <v>64</v>
      </c>
      <c r="B8" s="107"/>
      <c r="C8" s="108"/>
      <c r="D8" s="25" t="s">
        <v>65</v>
      </c>
      <c r="E8" s="63">
        <f>E9+E16+E22+E25+E30+E33+E36+E41+E44</f>
        <v>5937407</v>
      </c>
      <c r="F8" s="63">
        <f>F9+F16+F22+F25+F30+F33+F36+F41+F44</f>
        <v>-1273131.8099999998</v>
      </c>
      <c r="G8" s="63">
        <f>G9+G16+G22+G25+G30+G33+G36+G41+G44</f>
        <v>4660775.1900000004</v>
      </c>
      <c r="I8" s="74"/>
    </row>
    <row r="9" spans="1:9" x14ac:dyDescent="0.25">
      <c r="A9" s="100" t="s">
        <v>66</v>
      </c>
      <c r="B9" s="101"/>
      <c r="C9" s="102"/>
      <c r="D9" s="32" t="s">
        <v>67</v>
      </c>
      <c r="E9" s="62">
        <f>E10+E14</f>
        <v>5788674</v>
      </c>
      <c r="F9" s="93">
        <f t="shared" si="0"/>
        <v>-1329024</v>
      </c>
      <c r="G9" s="91">
        <f>G10+G14</f>
        <v>4459650</v>
      </c>
    </row>
    <row r="10" spans="1:9" x14ac:dyDescent="0.25">
      <c r="A10" s="103">
        <v>3</v>
      </c>
      <c r="B10" s="104"/>
      <c r="C10" s="105"/>
      <c r="D10" s="24" t="s">
        <v>9</v>
      </c>
      <c r="E10" s="61">
        <f>E11+E12+E13</f>
        <v>5651274</v>
      </c>
      <c r="F10" s="89">
        <f t="shared" si="0"/>
        <v>-1353324</v>
      </c>
      <c r="G10" s="90">
        <f>G11+G12+G13</f>
        <v>4297950</v>
      </c>
    </row>
    <row r="11" spans="1:9" x14ac:dyDescent="0.25">
      <c r="A11" s="109">
        <v>31</v>
      </c>
      <c r="B11" s="110"/>
      <c r="C11" s="111"/>
      <c r="D11" s="24" t="s">
        <v>10</v>
      </c>
      <c r="E11" s="73">
        <v>4467374</v>
      </c>
      <c r="F11" s="89">
        <f t="shared" si="0"/>
        <v>-950974</v>
      </c>
      <c r="G11" s="92">
        <v>3516400</v>
      </c>
    </row>
    <row r="12" spans="1:9" x14ac:dyDescent="0.25">
      <c r="A12" s="109">
        <v>32</v>
      </c>
      <c r="B12" s="110"/>
      <c r="C12" s="111"/>
      <c r="D12" s="24" t="s">
        <v>20</v>
      </c>
      <c r="E12" s="73">
        <v>1183600</v>
      </c>
      <c r="F12" s="89">
        <f t="shared" si="0"/>
        <v>-402200</v>
      </c>
      <c r="G12" s="92">
        <v>781400</v>
      </c>
    </row>
    <row r="13" spans="1:9" x14ac:dyDescent="0.25">
      <c r="A13" s="52">
        <v>34</v>
      </c>
      <c r="B13" s="53"/>
      <c r="C13" s="54"/>
      <c r="D13" s="24" t="s">
        <v>73</v>
      </c>
      <c r="E13" s="73">
        <v>300</v>
      </c>
      <c r="F13" s="89">
        <f t="shared" si="0"/>
        <v>-150</v>
      </c>
      <c r="G13" s="92">
        <v>150</v>
      </c>
    </row>
    <row r="14" spans="1:9" ht="25.5" x14ac:dyDescent="0.25">
      <c r="A14" s="50">
        <v>4</v>
      </c>
      <c r="B14" s="53"/>
      <c r="C14" s="54"/>
      <c r="D14" s="24" t="s">
        <v>11</v>
      </c>
      <c r="E14" s="61">
        <f>E15</f>
        <v>137400</v>
      </c>
      <c r="F14" s="61">
        <f>F15</f>
        <v>24300</v>
      </c>
      <c r="G14" s="61">
        <f>G15</f>
        <v>161700</v>
      </c>
    </row>
    <row r="15" spans="1:9" ht="25.5" x14ac:dyDescent="0.25">
      <c r="A15" s="52">
        <v>42</v>
      </c>
      <c r="B15" s="53"/>
      <c r="C15" s="54"/>
      <c r="D15" s="24" t="s">
        <v>27</v>
      </c>
      <c r="E15" s="73">
        <v>137400</v>
      </c>
      <c r="F15" s="89">
        <f>G15-E15</f>
        <v>24300</v>
      </c>
      <c r="G15" s="92">
        <v>161700</v>
      </c>
    </row>
    <row r="16" spans="1:9" x14ac:dyDescent="0.25">
      <c r="A16" s="100" t="s">
        <v>68</v>
      </c>
      <c r="B16" s="101"/>
      <c r="C16" s="102"/>
      <c r="D16" s="32" t="s">
        <v>69</v>
      </c>
      <c r="E16" s="62">
        <f>E17</f>
        <v>78100</v>
      </c>
      <c r="F16" s="93">
        <f t="shared" ref="F16:F21" si="1">G16-E16</f>
        <v>-11287.669999999998</v>
      </c>
      <c r="G16" s="91">
        <v>66812.33</v>
      </c>
    </row>
    <row r="17" spans="1:7" x14ac:dyDescent="0.25">
      <c r="A17" s="50">
        <v>3</v>
      </c>
      <c r="B17" s="51"/>
      <c r="C17" s="24"/>
      <c r="D17" s="24" t="s">
        <v>9</v>
      </c>
      <c r="E17" s="61">
        <f>E18</f>
        <v>78100</v>
      </c>
      <c r="F17" s="89">
        <f t="shared" si="1"/>
        <v>-18100</v>
      </c>
      <c r="G17" s="90">
        <v>60000</v>
      </c>
    </row>
    <row r="18" spans="1:7" x14ac:dyDescent="0.25">
      <c r="A18" s="60">
        <v>31</v>
      </c>
      <c r="B18" s="51"/>
      <c r="C18" s="24"/>
      <c r="D18" s="24" t="s">
        <v>10</v>
      </c>
      <c r="E18" s="73">
        <v>78100</v>
      </c>
      <c r="F18" s="89">
        <f t="shared" si="1"/>
        <v>-78100</v>
      </c>
      <c r="G18" s="92">
        <v>0</v>
      </c>
    </row>
    <row r="19" spans="1:7" x14ac:dyDescent="0.25">
      <c r="A19" s="60">
        <v>32</v>
      </c>
      <c r="B19" s="51"/>
      <c r="C19" s="24"/>
      <c r="D19" s="24" t="s">
        <v>20</v>
      </c>
      <c r="E19" s="61"/>
      <c r="F19" s="89">
        <f t="shared" si="1"/>
        <v>60000</v>
      </c>
      <c r="G19" s="90">
        <v>60000</v>
      </c>
    </row>
    <row r="20" spans="1:7" ht="25.5" x14ac:dyDescent="0.25">
      <c r="A20" s="50">
        <v>4</v>
      </c>
      <c r="B20" s="51"/>
      <c r="C20" s="24"/>
      <c r="D20" s="24" t="s">
        <v>11</v>
      </c>
      <c r="E20" s="61"/>
      <c r="F20" s="89">
        <f t="shared" si="1"/>
        <v>6812.33</v>
      </c>
      <c r="G20" s="90">
        <v>6812.33</v>
      </c>
    </row>
    <row r="21" spans="1:7" ht="25.5" x14ac:dyDescent="0.25">
      <c r="A21" s="52">
        <v>42</v>
      </c>
      <c r="B21" s="53"/>
      <c r="C21" s="54"/>
      <c r="D21" s="24" t="s">
        <v>27</v>
      </c>
      <c r="E21" s="61"/>
      <c r="F21" s="89">
        <f t="shared" si="1"/>
        <v>6812.33</v>
      </c>
      <c r="G21" s="90">
        <v>6812.33</v>
      </c>
    </row>
    <row r="22" spans="1:7" x14ac:dyDescent="0.25">
      <c r="A22" s="100" t="s">
        <v>68</v>
      </c>
      <c r="B22" s="101"/>
      <c r="C22" s="102"/>
      <c r="D22" s="32" t="s">
        <v>70</v>
      </c>
      <c r="E22" s="62">
        <f t="shared" ref="E22:E23" si="2">E23</f>
        <v>1500</v>
      </c>
      <c r="F22" s="93">
        <v>1500</v>
      </c>
      <c r="G22" s="91">
        <v>1500</v>
      </c>
    </row>
    <row r="23" spans="1:7" x14ac:dyDescent="0.25">
      <c r="A23" s="50">
        <v>3</v>
      </c>
      <c r="B23" s="51"/>
      <c r="C23" s="24"/>
      <c r="D23" s="24" t="s">
        <v>9</v>
      </c>
      <c r="E23" s="61">
        <f t="shared" si="2"/>
        <v>1500</v>
      </c>
      <c r="F23" s="89">
        <v>1500</v>
      </c>
      <c r="G23" s="90">
        <v>1500</v>
      </c>
    </row>
    <row r="24" spans="1:7" x14ac:dyDescent="0.25">
      <c r="A24" s="60">
        <v>31</v>
      </c>
      <c r="B24" s="51"/>
      <c r="C24" s="24"/>
      <c r="D24" s="24" t="s">
        <v>10</v>
      </c>
      <c r="E24" s="73">
        <v>1500</v>
      </c>
      <c r="F24" s="94">
        <v>1500</v>
      </c>
      <c r="G24" s="92">
        <v>1500</v>
      </c>
    </row>
    <row r="25" spans="1:7" ht="25.5" x14ac:dyDescent="0.25">
      <c r="A25" s="100" t="s">
        <v>71</v>
      </c>
      <c r="B25" s="101"/>
      <c r="C25" s="102"/>
      <c r="D25" s="32" t="s">
        <v>72</v>
      </c>
      <c r="E25" s="62">
        <f>E26+E28</f>
        <v>41033</v>
      </c>
      <c r="F25" s="93">
        <f>G25-E25</f>
        <v>38967</v>
      </c>
      <c r="G25" s="91">
        <v>80000</v>
      </c>
    </row>
    <row r="26" spans="1:7" x14ac:dyDescent="0.25">
      <c r="A26" s="50">
        <v>3</v>
      </c>
      <c r="B26" s="51"/>
      <c r="C26" s="24"/>
      <c r="D26" s="24" t="s">
        <v>9</v>
      </c>
      <c r="E26" s="61">
        <f>E27</f>
        <v>28033</v>
      </c>
      <c r="F26" s="61">
        <f>F27</f>
        <v>51967</v>
      </c>
      <c r="G26" s="61">
        <f>G27</f>
        <v>80000</v>
      </c>
    </row>
    <row r="27" spans="1:7" x14ac:dyDescent="0.25">
      <c r="A27" s="60">
        <v>32</v>
      </c>
      <c r="B27" s="51"/>
      <c r="C27" s="24"/>
      <c r="D27" s="24" t="s">
        <v>20</v>
      </c>
      <c r="E27" s="73">
        <v>28033</v>
      </c>
      <c r="F27" s="94">
        <f>G27-E27</f>
        <v>51967</v>
      </c>
      <c r="G27" s="92">
        <v>80000</v>
      </c>
    </row>
    <row r="28" spans="1:7" ht="25.5" x14ac:dyDescent="0.25">
      <c r="A28" s="50">
        <v>4</v>
      </c>
      <c r="B28" s="51"/>
      <c r="C28" s="24"/>
      <c r="D28" s="24" t="s">
        <v>11</v>
      </c>
      <c r="E28" s="61">
        <f>E29</f>
        <v>13000</v>
      </c>
      <c r="F28" s="89">
        <f>G28-E28</f>
        <v>-13000</v>
      </c>
      <c r="G28" s="90">
        <v>0</v>
      </c>
    </row>
    <row r="29" spans="1:7" ht="25.5" x14ac:dyDescent="0.25">
      <c r="A29" s="60">
        <v>42</v>
      </c>
      <c r="B29" s="51"/>
      <c r="C29" s="24"/>
      <c r="D29" s="24" t="s">
        <v>27</v>
      </c>
      <c r="E29" s="73">
        <v>13000</v>
      </c>
      <c r="F29" s="89">
        <f>G29-E29</f>
        <v>-13000</v>
      </c>
      <c r="G29" s="90">
        <v>0</v>
      </c>
    </row>
    <row r="30" spans="1:7" x14ac:dyDescent="0.25">
      <c r="A30" s="100" t="s">
        <v>109</v>
      </c>
      <c r="B30" s="101"/>
      <c r="C30" s="102"/>
      <c r="D30" s="32" t="s">
        <v>75</v>
      </c>
      <c r="E30" s="62">
        <v>2000</v>
      </c>
      <c r="F30" s="93">
        <v>2000</v>
      </c>
      <c r="G30" s="91">
        <v>2000</v>
      </c>
    </row>
    <row r="31" spans="1:7" x14ac:dyDescent="0.25">
      <c r="A31" s="50">
        <v>3</v>
      </c>
      <c r="B31" s="55"/>
      <c r="C31" s="32"/>
      <c r="D31" s="24" t="s">
        <v>9</v>
      </c>
      <c r="E31" s="61">
        <v>2000</v>
      </c>
      <c r="F31" s="89">
        <v>2000</v>
      </c>
      <c r="G31" s="90">
        <v>2000</v>
      </c>
    </row>
    <row r="32" spans="1:7" x14ac:dyDescent="0.25">
      <c r="A32" s="60">
        <v>32</v>
      </c>
      <c r="B32" s="55"/>
      <c r="C32" s="32"/>
      <c r="D32" s="24" t="s">
        <v>20</v>
      </c>
      <c r="E32" s="73">
        <v>2000</v>
      </c>
      <c r="F32" s="94">
        <v>2000</v>
      </c>
      <c r="G32" s="92">
        <v>2000</v>
      </c>
    </row>
    <row r="33" spans="1:7" x14ac:dyDescent="0.25">
      <c r="A33" s="100" t="s">
        <v>109</v>
      </c>
      <c r="B33" s="101"/>
      <c r="C33" s="102"/>
      <c r="D33" s="32" t="s">
        <v>76</v>
      </c>
      <c r="E33" s="62">
        <f t="shared" ref="E33:E34" si="3">E34</f>
        <v>15600</v>
      </c>
      <c r="F33" s="93">
        <f>G33-E33</f>
        <v>-800</v>
      </c>
      <c r="G33" s="91">
        <v>14800</v>
      </c>
    </row>
    <row r="34" spans="1:7" x14ac:dyDescent="0.25">
      <c r="A34" s="50">
        <v>3</v>
      </c>
      <c r="B34" s="55"/>
      <c r="C34" s="32"/>
      <c r="D34" s="24" t="s">
        <v>9</v>
      </c>
      <c r="E34" s="61">
        <f t="shared" si="3"/>
        <v>15600</v>
      </c>
      <c r="F34" s="89">
        <f>G34-E34</f>
        <v>-800</v>
      </c>
      <c r="G34" s="90">
        <v>14800</v>
      </c>
    </row>
    <row r="35" spans="1:7" x14ac:dyDescent="0.25">
      <c r="A35" s="60">
        <v>31</v>
      </c>
      <c r="B35" s="55"/>
      <c r="C35" s="32"/>
      <c r="D35" s="24" t="s">
        <v>10</v>
      </c>
      <c r="E35" s="73">
        <v>15600</v>
      </c>
      <c r="F35" s="94">
        <f>G35-E35</f>
        <v>-800</v>
      </c>
      <c r="G35" s="92">
        <v>14800</v>
      </c>
    </row>
    <row r="36" spans="1:7" x14ac:dyDescent="0.25">
      <c r="A36" s="100" t="s">
        <v>77</v>
      </c>
      <c r="B36" s="101"/>
      <c r="C36" s="102"/>
      <c r="D36" s="32" t="s">
        <v>102</v>
      </c>
      <c r="E36" s="62">
        <f>E37+E39</f>
        <v>3000</v>
      </c>
      <c r="F36" s="93">
        <f>G36-E36</f>
        <v>0</v>
      </c>
      <c r="G36" s="91">
        <v>3000</v>
      </c>
    </row>
    <row r="37" spans="1:7" x14ac:dyDescent="0.25">
      <c r="A37" s="50">
        <v>3</v>
      </c>
      <c r="B37" s="55"/>
      <c r="C37" s="32"/>
      <c r="D37" s="24" t="s">
        <v>9</v>
      </c>
      <c r="E37" s="61">
        <f>E38</f>
        <v>1000</v>
      </c>
      <c r="F37" s="89">
        <f t="shared" ref="F37:F40" si="4">G37-E37</f>
        <v>2000</v>
      </c>
      <c r="G37" s="90">
        <v>3000</v>
      </c>
    </row>
    <row r="38" spans="1:7" x14ac:dyDescent="0.25">
      <c r="A38" s="60">
        <v>32</v>
      </c>
      <c r="B38" s="55"/>
      <c r="C38" s="32"/>
      <c r="D38" s="24" t="s">
        <v>20</v>
      </c>
      <c r="E38" s="73">
        <v>1000</v>
      </c>
      <c r="F38" s="89">
        <f t="shared" si="4"/>
        <v>2000</v>
      </c>
      <c r="G38" s="92">
        <v>3000</v>
      </c>
    </row>
    <row r="39" spans="1:7" ht="25.5" x14ac:dyDescent="0.25">
      <c r="A39" s="50">
        <v>4</v>
      </c>
      <c r="B39" s="55"/>
      <c r="C39" s="32"/>
      <c r="D39" s="24" t="s">
        <v>11</v>
      </c>
      <c r="E39" s="61">
        <f>E40</f>
        <v>2000</v>
      </c>
      <c r="F39" s="89">
        <f t="shared" si="4"/>
        <v>-2000</v>
      </c>
      <c r="G39" s="90">
        <v>0</v>
      </c>
    </row>
    <row r="40" spans="1:7" ht="25.5" x14ac:dyDescent="0.25">
      <c r="A40" s="60">
        <v>42</v>
      </c>
      <c r="B40" s="55"/>
      <c r="C40" s="32"/>
      <c r="D40" s="24" t="s">
        <v>27</v>
      </c>
      <c r="E40" s="73">
        <v>2000</v>
      </c>
      <c r="F40" s="89">
        <f t="shared" si="4"/>
        <v>-2000</v>
      </c>
      <c r="G40" s="92">
        <v>0</v>
      </c>
    </row>
    <row r="41" spans="1:7" x14ac:dyDescent="0.25">
      <c r="A41" s="100" t="s">
        <v>77</v>
      </c>
      <c r="B41" s="101"/>
      <c r="C41" s="102"/>
      <c r="D41" s="32" t="s">
        <v>80</v>
      </c>
      <c r="E41" s="61"/>
      <c r="F41" s="93">
        <f>G41-E41</f>
        <v>10000</v>
      </c>
      <c r="G41" s="91">
        <v>10000</v>
      </c>
    </row>
    <row r="42" spans="1:7" ht="25.5" x14ac:dyDescent="0.25">
      <c r="A42" s="50">
        <v>4</v>
      </c>
      <c r="B42" s="55"/>
      <c r="C42" s="32"/>
      <c r="D42" s="24" t="s">
        <v>11</v>
      </c>
      <c r="E42" s="61"/>
      <c r="F42" s="89">
        <f t="shared" ref="F42:F43" si="5">G42-E42</f>
        <v>10000</v>
      </c>
      <c r="G42" s="90">
        <v>10000</v>
      </c>
    </row>
    <row r="43" spans="1:7" ht="25.5" x14ac:dyDescent="0.25">
      <c r="A43" s="60">
        <v>42</v>
      </c>
      <c r="B43" s="55"/>
      <c r="C43" s="32"/>
      <c r="D43" s="24" t="s">
        <v>27</v>
      </c>
      <c r="E43" s="62"/>
      <c r="F43" s="89">
        <f t="shared" si="5"/>
        <v>10000</v>
      </c>
      <c r="G43" s="90">
        <v>10000</v>
      </c>
    </row>
    <row r="44" spans="1:7" ht="25.5" x14ac:dyDescent="0.25">
      <c r="A44" s="100" t="s">
        <v>78</v>
      </c>
      <c r="B44" s="101"/>
      <c r="C44" s="102"/>
      <c r="D44" s="32" t="s">
        <v>79</v>
      </c>
      <c r="E44" s="62">
        <f>E45</f>
        <v>7500</v>
      </c>
      <c r="F44" s="93">
        <f>G44-E44</f>
        <v>15512.86</v>
      </c>
      <c r="G44" s="91">
        <v>23012.86</v>
      </c>
    </row>
    <row r="45" spans="1:7" x14ac:dyDescent="0.25">
      <c r="A45" s="50">
        <v>3</v>
      </c>
      <c r="B45" s="55"/>
      <c r="C45" s="32"/>
      <c r="D45" s="24" t="s">
        <v>9</v>
      </c>
      <c r="E45" s="61">
        <v>7500</v>
      </c>
      <c r="F45" s="89">
        <f t="shared" ref="F45:F48" si="6">G45-E45</f>
        <v>7500</v>
      </c>
      <c r="G45" s="90">
        <v>15000</v>
      </c>
    </row>
    <row r="46" spans="1:7" x14ac:dyDescent="0.25">
      <c r="A46" s="60">
        <v>32</v>
      </c>
      <c r="B46" s="55"/>
      <c r="C46" s="32"/>
      <c r="D46" s="24" t="s">
        <v>20</v>
      </c>
      <c r="E46" s="73">
        <v>7500</v>
      </c>
      <c r="F46" s="89">
        <f t="shared" si="6"/>
        <v>7500</v>
      </c>
      <c r="G46" s="92">
        <v>15000</v>
      </c>
    </row>
    <row r="47" spans="1:7" ht="25.5" x14ac:dyDescent="0.25">
      <c r="A47" s="50">
        <v>4</v>
      </c>
      <c r="B47" s="55"/>
      <c r="C47" s="32"/>
      <c r="D47" s="24" t="s">
        <v>11</v>
      </c>
      <c r="E47" s="73"/>
      <c r="F47" s="89">
        <f t="shared" si="6"/>
        <v>8012.86</v>
      </c>
      <c r="G47" s="92">
        <v>8012.86</v>
      </c>
    </row>
    <row r="48" spans="1:7" ht="25.5" x14ac:dyDescent="0.25">
      <c r="A48" s="60">
        <v>42</v>
      </c>
      <c r="B48" s="55"/>
      <c r="C48" s="32"/>
      <c r="D48" s="24" t="s">
        <v>27</v>
      </c>
      <c r="E48" s="73"/>
      <c r="F48" s="89">
        <f t="shared" si="6"/>
        <v>8012.86</v>
      </c>
      <c r="G48" s="92">
        <v>8012.86</v>
      </c>
    </row>
    <row r="49" spans="1:7" ht="25.5" x14ac:dyDescent="0.25">
      <c r="A49" s="106" t="s">
        <v>81</v>
      </c>
      <c r="B49" s="107"/>
      <c r="C49" s="108"/>
      <c r="D49" s="25" t="s">
        <v>82</v>
      </c>
      <c r="E49" s="63">
        <f>E50</f>
        <v>21700</v>
      </c>
      <c r="F49" s="69">
        <f t="shared" ref="F49:F54" si="7">G49-E49</f>
        <v>15381.379999999997</v>
      </c>
      <c r="G49" s="77">
        <v>37081.379999999997</v>
      </c>
    </row>
    <row r="50" spans="1:7" ht="15" customHeight="1" x14ac:dyDescent="0.25">
      <c r="A50" s="100" t="s">
        <v>110</v>
      </c>
      <c r="B50" s="101"/>
      <c r="C50" s="102"/>
      <c r="D50" s="32" t="s">
        <v>74</v>
      </c>
      <c r="E50" s="62">
        <f>E51</f>
        <v>21700</v>
      </c>
      <c r="F50" s="93">
        <f t="shared" si="7"/>
        <v>15381.379999999997</v>
      </c>
      <c r="G50" s="91">
        <v>37081.379999999997</v>
      </c>
    </row>
    <row r="51" spans="1:7" x14ac:dyDescent="0.25">
      <c r="A51" s="50">
        <v>3</v>
      </c>
      <c r="B51" s="55"/>
      <c r="C51" s="32"/>
      <c r="D51" s="24" t="s">
        <v>9</v>
      </c>
      <c r="E51" s="61">
        <v>21700</v>
      </c>
      <c r="F51" s="89">
        <f t="shared" si="7"/>
        <v>8300</v>
      </c>
      <c r="G51" s="90">
        <v>30000</v>
      </c>
    </row>
    <row r="52" spans="1:7" x14ac:dyDescent="0.25">
      <c r="A52" s="60">
        <v>32</v>
      </c>
      <c r="B52" s="55"/>
      <c r="C52" s="32"/>
      <c r="D52" s="24" t="s">
        <v>20</v>
      </c>
      <c r="E52" s="73">
        <v>21700</v>
      </c>
      <c r="F52" s="89">
        <f t="shared" si="7"/>
        <v>8300</v>
      </c>
      <c r="G52" s="92">
        <v>30000</v>
      </c>
    </row>
    <row r="53" spans="1:7" ht="25.5" x14ac:dyDescent="0.25">
      <c r="A53" s="50">
        <v>4</v>
      </c>
      <c r="B53" s="55"/>
      <c r="C53" s="32"/>
      <c r="D53" s="24" t="s">
        <v>11</v>
      </c>
      <c r="E53" s="61"/>
      <c r="F53" s="89">
        <f t="shared" si="7"/>
        <v>7081.38</v>
      </c>
      <c r="G53" s="90">
        <v>7081.38</v>
      </c>
    </row>
    <row r="54" spans="1:7" ht="25.5" x14ac:dyDescent="0.25">
      <c r="A54" s="60">
        <v>42</v>
      </c>
      <c r="B54" s="55"/>
      <c r="C54" s="32"/>
      <c r="D54" s="24" t="s">
        <v>27</v>
      </c>
      <c r="E54" s="84"/>
      <c r="F54" s="89">
        <f t="shared" si="7"/>
        <v>7081.38</v>
      </c>
      <c r="G54" s="92">
        <v>7081.38</v>
      </c>
    </row>
    <row r="55" spans="1:7" ht="25.5" x14ac:dyDescent="0.25">
      <c r="A55" s="106" t="s">
        <v>83</v>
      </c>
      <c r="B55" s="107"/>
      <c r="C55" s="108"/>
      <c r="D55" s="25" t="s">
        <v>84</v>
      </c>
      <c r="E55" s="63">
        <f t="shared" ref="E55" si="8">E56</f>
        <v>120176</v>
      </c>
      <c r="F55" s="69">
        <f>G55-E55</f>
        <v>-16576</v>
      </c>
      <c r="G55" s="77">
        <f>G56</f>
        <v>103600</v>
      </c>
    </row>
    <row r="56" spans="1:7" x14ac:dyDescent="0.25">
      <c r="A56" s="100" t="s">
        <v>110</v>
      </c>
      <c r="B56" s="101"/>
      <c r="C56" s="102"/>
      <c r="D56" s="32" t="s">
        <v>84</v>
      </c>
      <c r="E56" s="62">
        <f>E57</f>
        <v>120176</v>
      </c>
      <c r="F56" s="93">
        <f>G56-E56</f>
        <v>-16576</v>
      </c>
      <c r="G56" s="91">
        <v>103600</v>
      </c>
    </row>
    <row r="57" spans="1:7" x14ac:dyDescent="0.25">
      <c r="A57" s="50">
        <v>3</v>
      </c>
      <c r="B57" s="59"/>
      <c r="C57" s="25"/>
      <c r="D57" s="24" t="s">
        <v>9</v>
      </c>
      <c r="E57" s="61">
        <v>120176</v>
      </c>
      <c r="F57" s="89">
        <f>G57-E57</f>
        <v>-16576</v>
      </c>
      <c r="G57" s="90">
        <v>103600</v>
      </c>
    </row>
    <row r="58" spans="1:7" x14ac:dyDescent="0.25">
      <c r="A58" s="60">
        <v>31</v>
      </c>
      <c r="B58" s="59"/>
      <c r="C58" s="25"/>
      <c r="D58" s="24" t="s">
        <v>10</v>
      </c>
      <c r="E58" s="73">
        <v>120176</v>
      </c>
      <c r="F58" s="94">
        <f>F57</f>
        <v>-16576</v>
      </c>
      <c r="G58" s="92">
        <v>103600</v>
      </c>
    </row>
  </sheetData>
  <mergeCells count="21">
    <mergeCell ref="A56:C56"/>
    <mergeCell ref="A16:C16"/>
    <mergeCell ref="A12:C12"/>
    <mergeCell ref="A11:C11"/>
    <mergeCell ref="A36:C36"/>
    <mergeCell ref="A50:C50"/>
    <mergeCell ref="A55:C55"/>
    <mergeCell ref="A41:C41"/>
    <mergeCell ref="A49:C49"/>
    <mergeCell ref="A33:C33"/>
    <mergeCell ref="A44:C44"/>
    <mergeCell ref="A22:C22"/>
    <mergeCell ref="A25:C25"/>
    <mergeCell ref="A30:C30"/>
    <mergeCell ref="A1:G1"/>
    <mergeCell ref="A3:G3"/>
    <mergeCell ref="A5:C5"/>
    <mergeCell ref="A9:C9"/>
    <mergeCell ref="A10:C10"/>
    <mergeCell ref="A7:C7"/>
    <mergeCell ref="A8:C8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racunovodstvo@dvmalisvijet.hr</cp:lastModifiedBy>
  <cp:lastPrinted>2025-10-09T17:52:01Z</cp:lastPrinted>
  <dcterms:created xsi:type="dcterms:W3CDTF">2022-08-12T12:51:27Z</dcterms:created>
  <dcterms:modified xsi:type="dcterms:W3CDTF">2026-06-12T09:32:52Z</dcterms:modified>
</cp:coreProperties>
</file>