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lasta\Desktop\planovi i rebalansi\2026\"/>
    </mc:Choice>
  </mc:AlternateContent>
  <xr:revisionPtr revIDLastSave="0" documentId="13_ncr:1_{8EB8C8D4-884B-448D-9D61-E5F9DA793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List1" sheetId="11" r:id="rId5"/>
    <sheet name="Račun financiranja" sheetId="6" r:id="rId6"/>
    <sheet name="Račun financiranja po izvorima" sheetId="9" r:id="rId7"/>
    <sheet name="POSEBNI DIO" sheetId="7" r:id="rId8"/>
    <sheet name="List2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35" i="8"/>
  <c r="D22" i="8"/>
  <c r="D20" i="8"/>
  <c r="D18" i="8"/>
  <c r="D16" i="8"/>
  <c r="D13" i="8"/>
  <c r="D10" i="8" s="1"/>
  <c r="D11" i="8"/>
  <c r="I14" i="7"/>
  <c r="I10" i="7"/>
  <c r="I9" i="7"/>
  <c r="I8" i="7"/>
  <c r="I7" i="7" s="1"/>
  <c r="E12" i="5" l="1"/>
  <c r="F12" i="5"/>
  <c r="H14" i="7"/>
  <c r="H10" i="7"/>
  <c r="G10" i="7"/>
  <c r="G68" i="7"/>
  <c r="G65" i="7"/>
  <c r="G37" i="7"/>
  <c r="F59" i="7"/>
  <c r="F42" i="7"/>
  <c r="E37" i="7"/>
  <c r="F10" i="7"/>
  <c r="E84" i="7"/>
  <c r="E79" i="7"/>
  <c r="E63" i="7"/>
  <c r="E62" i="7" s="1"/>
  <c r="E48" i="7"/>
  <c r="E47" i="7" s="1"/>
  <c r="E45" i="7"/>
  <c r="E40" i="7"/>
  <c r="E39" i="7" s="1"/>
  <c r="E27" i="7"/>
  <c r="E25" i="7"/>
  <c r="E14" i="7"/>
  <c r="D39" i="8"/>
  <c r="D37" i="8"/>
  <c r="D32" i="8"/>
  <c r="D41" i="8"/>
  <c r="H8" i="10"/>
  <c r="D30" i="8"/>
  <c r="G14" i="7"/>
  <c r="E33" i="7"/>
  <c r="F14" i="7"/>
  <c r="F33" i="7"/>
  <c r="H11" i="3"/>
  <c r="H10" i="3" s="1"/>
  <c r="G11" i="3"/>
  <c r="G10" i="3" s="1"/>
  <c r="E29" i="8"/>
  <c r="H24" i="3"/>
  <c r="H28" i="3"/>
  <c r="G28" i="3"/>
  <c r="G24" i="3"/>
  <c r="F11" i="3"/>
  <c r="F10" i="3" s="1"/>
  <c r="F28" i="3"/>
  <c r="F24" i="3"/>
  <c r="E11" i="3"/>
  <c r="E10" i="3" s="1"/>
  <c r="E24" i="3"/>
  <c r="E28" i="3"/>
  <c r="D24" i="3"/>
  <c r="D28" i="3"/>
  <c r="D11" i="3"/>
  <c r="D10" i="3" s="1"/>
  <c r="C22" i="8"/>
  <c r="B41" i="8"/>
  <c r="B39" i="8"/>
  <c r="B37" i="8"/>
  <c r="B35" i="8"/>
  <c r="B32" i="8"/>
  <c r="B30" i="8"/>
  <c r="B22" i="8"/>
  <c r="B20" i="8"/>
  <c r="B18" i="8"/>
  <c r="B16" i="8"/>
  <c r="B11" i="8"/>
  <c r="B13" i="8"/>
  <c r="F29" i="8"/>
  <c r="C41" i="8"/>
  <c r="C39" i="8"/>
  <c r="C37" i="8"/>
  <c r="C35" i="8"/>
  <c r="C32" i="8"/>
  <c r="C30" i="8"/>
  <c r="C11" i="8"/>
  <c r="C20" i="8"/>
  <c r="C18" i="8"/>
  <c r="C16" i="8"/>
  <c r="C13" i="8"/>
  <c r="H23" i="3" l="1"/>
  <c r="G23" i="3"/>
  <c r="H9" i="7"/>
  <c r="H8" i="7" s="1"/>
  <c r="H7" i="7" s="1"/>
  <c r="E24" i="7"/>
  <c r="E32" i="7"/>
  <c r="D29" i="8"/>
  <c r="C10" i="8"/>
  <c r="B29" i="8"/>
  <c r="E23" i="3"/>
  <c r="D23" i="3"/>
  <c r="F23" i="3"/>
  <c r="G33" i="7"/>
  <c r="G32" i="7" s="1"/>
  <c r="C29" i="8"/>
  <c r="B10" i="8"/>
  <c r="B12" i="5"/>
  <c r="C12" i="5"/>
  <c r="D12" i="5"/>
  <c r="E83" i="7" l="1"/>
  <c r="E82" i="7" s="1"/>
  <c r="E81" i="7" s="1"/>
  <c r="E75" i="7"/>
  <c r="E74" i="7" s="1"/>
  <c r="G78" i="7"/>
  <c r="G77" i="7" s="1"/>
  <c r="F79" i="7"/>
  <c r="F78" i="7" s="1"/>
  <c r="F77" i="7" s="1"/>
  <c r="E78" i="7"/>
  <c r="E77" i="7" s="1"/>
  <c r="G69" i="7"/>
  <c r="F75" i="7"/>
  <c r="F74" i="7" s="1"/>
  <c r="F72" i="7"/>
  <c r="F70" i="7"/>
  <c r="E72" i="7"/>
  <c r="E70" i="7"/>
  <c r="G40" i="7"/>
  <c r="G39" i="7" s="1"/>
  <c r="F63" i="7"/>
  <c r="F62" i="7" s="1"/>
  <c r="F40" i="7"/>
  <c r="F39" i="7" s="1"/>
  <c r="F48" i="7"/>
  <c r="F47" i="7" s="1"/>
  <c r="F66" i="7"/>
  <c r="F65" i="7" s="1"/>
  <c r="E66" i="7"/>
  <c r="E65" i="7" s="1"/>
  <c r="G57" i="7"/>
  <c r="G59" i="7"/>
  <c r="G56" i="7" s="1"/>
  <c r="F57" i="7"/>
  <c r="G54" i="7"/>
  <c r="G53" i="7" s="1"/>
  <c r="F54" i="7"/>
  <c r="F53" i="7" s="1"/>
  <c r="E54" i="7"/>
  <c r="E53" i="7" s="1"/>
  <c r="E51" i="7"/>
  <c r="E50" i="7" s="1"/>
  <c r="F45" i="7"/>
  <c r="F44" i="7" s="1"/>
  <c r="E44" i="7"/>
  <c r="F37" i="7"/>
  <c r="G30" i="7"/>
  <c r="G29" i="7" s="1"/>
  <c r="F30" i="7"/>
  <c r="F29" i="7" s="1"/>
  <c r="E30" i="7"/>
  <c r="E29" i="7" s="1"/>
  <c r="G19" i="7"/>
  <c r="G18" i="7" s="1"/>
  <c r="F19" i="7"/>
  <c r="F18" i="7" s="1"/>
  <c r="E19" i="7"/>
  <c r="G9" i="7"/>
  <c r="G8" i="7" s="1"/>
  <c r="G7" i="7" s="1"/>
  <c r="G6" i="7" s="1"/>
  <c r="E10" i="7"/>
  <c r="F56" i="7" l="1"/>
  <c r="I6" i="7"/>
  <c r="H6" i="7"/>
  <c r="F69" i="7"/>
  <c r="F68" i="7" s="1"/>
  <c r="E69" i="7"/>
  <c r="E68" i="7" s="1"/>
  <c r="F24" i="7"/>
  <c r="F32" i="7"/>
  <c r="E18" i="7"/>
  <c r="E9" i="7"/>
  <c r="E8" i="7" s="1"/>
  <c r="F9" i="7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G11" i="10"/>
  <c r="F11" i="10"/>
  <c r="J8" i="10"/>
  <c r="I8" i="10"/>
  <c r="G8" i="10"/>
  <c r="F8" i="10"/>
  <c r="E7" i="7" l="1"/>
  <c r="F8" i="7"/>
  <c r="F7" i="7" s="1"/>
  <c r="F6" i="7" s="1"/>
  <c r="E6" i="7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  <c r="J14" i="10"/>
  <c r="J22" i="10" s="1"/>
  <c r="J28" i="10" s="1"/>
  <c r="J29" i="10" s="1"/>
</calcChain>
</file>

<file path=xl/sharedStrings.xml><?xml version="1.0" encoding="utf-8"?>
<sst xmlns="http://schemas.openxmlformats.org/spreadsheetml/2006/main" count="289" uniqueCount="137">
  <si>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</si>
  <si>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</si>
  <si>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</si>
  <si>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</si>
  <si>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</si>
  <si>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</si>
  <si>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</si>
  <si>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</si>
  <si>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</si>
  <si>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</si>
  <si>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</si>
  <si>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</si>
  <si>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</si>
  <si>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</si>
  <si>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</si>
  <si>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</si>
  <si>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</si>
  <si>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</si>
  <si>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</si>
  <si>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</si>
  <si>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</si>
  <si>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</si>
  <si>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</si>
  <si>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</si>
  <si>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</si>
  <si>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</si>
  <si>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</si>
  <si>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</si>
  <si>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</si>
  <si>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</si>
  <si>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</si>
  <si>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</si>
  <si>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</si>
  <si>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</si>
  <si>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</si>
  <si>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</si>
  <si>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</si>
  <si>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</si>
  <si>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</si>
  <si>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</si>
  <si>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</si>
  <si>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</si>
  <si>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</si>
  <si>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</si>
  <si>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</si>
  <si>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</si>
  <si>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</si>
  <si>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</si>
  <si>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</si>
  <si>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</si>
  <si>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</si>
  <si>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</si>
  <si>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</si>
  <si>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</si>
  <si>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</si>
  <si>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</si>
  <si>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</si>
  <si>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</si>
  <si>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</si>
  <si>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</si>
  <si>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</si>
  <si>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</si>
  <si>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</si>
  <si>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</si>
  <si>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</si>
  <si>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</si>
  <si>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</si>
  <si>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JEDINICE LOKALNE I PODRUČNE (REGIONALNE) SAMOUPRAVE 
ZA 2025. I PROJEKCIJA ZA 2026. I 2027. GODINU</t>
  </si>
  <si>
    <t>Izvršenje 2023.</t>
  </si>
  <si>
    <t>Plan 2024.</t>
  </si>
  <si>
    <t>Plan za 2025.</t>
  </si>
  <si>
    <t>Projekcija 
za 2027.</t>
  </si>
  <si>
    <t>DJEČJI VRTIĆ "MALI SVIJET"</t>
  </si>
  <si>
    <t>PROGRAM 4004</t>
  </si>
  <si>
    <t>PREDŠKOLSKI ODGOJ</t>
  </si>
  <si>
    <t>Aktivnost A404001</t>
  </si>
  <si>
    <t>Predškolske stanove - redovni program</t>
  </si>
  <si>
    <t>Izvor financiranja 11</t>
  </si>
  <si>
    <t>Opći prihodi i primici</t>
  </si>
  <si>
    <t>Rashodi za dodatna ulaganja na nefinancijskoj imovini</t>
  </si>
  <si>
    <t>Izvor financiranja 31</t>
  </si>
  <si>
    <t>Prihodi od pruženih usluga</t>
  </si>
  <si>
    <t>Rashodiza nabavu neproizvedene dugotrajne imovine</t>
  </si>
  <si>
    <t>Ostali prihodi</t>
  </si>
  <si>
    <t>Izvor financiranja 41</t>
  </si>
  <si>
    <t>Prihodi od sufinanciranja cijene usluga</t>
  </si>
  <si>
    <t>Financijski rashodi</t>
  </si>
  <si>
    <t>Izvor financiranja 51</t>
  </si>
  <si>
    <t>Pomoći iz državnog proračuna</t>
  </si>
  <si>
    <t>Pomoći iz županijskog proračuna</t>
  </si>
  <si>
    <t>Pomoći iz gradskog proračuna</t>
  </si>
  <si>
    <t>Pomoći iz općinskog proračuna</t>
  </si>
  <si>
    <t>Izvor financiranja 61</t>
  </si>
  <si>
    <t>Izvor financiranja 71</t>
  </si>
  <si>
    <t>Prihodi od naknada šteta s osnova osiguranja</t>
  </si>
  <si>
    <t>Pomoći iz državnog proračuna - višak</t>
  </si>
  <si>
    <t>Pomoći iz županijskog proračuna - višak</t>
  </si>
  <si>
    <t>Prihodi od pruženih usluga - višak</t>
  </si>
  <si>
    <t>Prihodi od sufinanciranja cijene usluga - višak</t>
  </si>
  <si>
    <t>Donacije - višak</t>
  </si>
  <si>
    <t>Aktivnost A404002</t>
  </si>
  <si>
    <t>Predškolske ustanove  - posebni programi</t>
  </si>
  <si>
    <t>Aktivnost A404004</t>
  </si>
  <si>
    <t>Fiskalna održivost dječjih vrtića</t>
  </si>
  <si>
    <t>PROGRAM 4007</t>
  </si>
  <si>
    <t>SOCIJALNA SKRB</t>
  </si>
  <si>
    <t>Aktivnost A407001</t>
  </si>
  <si>
    <t>Pomoć socijalno ugroženoj kategoriji građana</t>
  </si>
  <si>
    <t>Projekcija proračuna
za 2027.</t>
  </si>
  <si>
    <t>09 Obrazovanje</t>
  </si>
  <si>
    <t>091 Predškolsko i osnovno obrazovanje</t>
  </si>
  <si>
    <t>096 Dodatne usluge u obrazovanju</t>
  </si>
  <si>
    <t xml:space="preserve">  31 Prihodi od pruženih usluga</t>
  </si>
  <si>
    <t xml:space="preserve">  41 Prihodi o sufinanciranja cijene usluga</t>
  </si>
  <si>
    <t xml:space="preserve">  51 Pomoći</t>
  </si>
  <si>
    <t xml:space="preserve"> 31 Prihodi od pruženih usluga</t>
  </si>
  <si>
    <t>7 Prihodi od prodaje ili zamjenjene nefinancijske imovine i naknada s naslova osiguranja</t>
  </si>
  <si>
    <t xml:space="preserve"> 31 Ostali prihodi</t>
  </si>
  <si>
    <t xml:space="preserve">  71 Prihodi od naknada šteta s osnova osiguranja</t>
  </si>
  <si>
    <t>6 Donacije</t>
  </si>
  <si>
    <t xml:space="preserve">  61 Donacije</t>
  </si>
  <si>
    <t>7 Prihodi od prodaje ili zamjene nefinancijske imovine i naknade s naslova osiguranja</t>
  </si>
  <si>
    <t xml:space="preserve">  71 Prihodi od naknade šteta s osnova osiguranja</t>
  </si>
  <si>
    <t>4 Prihodi za  posebne namjene</t>
  </si>
  <si>
    <t xml:space="preserve">  41 Prihodi od sufinanciranja cijene usluga</t>
  </si>
  <si>
    <t>Prihodi od upravnih i administrativnih pristojbi, pristojbi po posebnim propisima i naknada</t>
  </si>
  <si>
    <t>Prihodi od prodaje proizvoda i robe te pruženih usluga i prihodi od donacija</t>
  </si>
  <si>
    <t>Rashodi za dodatna ulaganja  na nefinancijskoj imovini</t>
  </si>
  <si>
    <t xml:space="preserve">Donacije 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</si>
  <si>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</si>
  <si>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</si>
  <si>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</si>
  <si>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</si>
  <si>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</si>
  <si>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</si>
  <si>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</si>
  <si>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PRIJEDLOG FINANCIJSKOG PLANA PRORAČUNSKOG KORISNIKA JEDINICE LOKALNE I PODRUČNE (REGIONALNE) SAMOUPRAVE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</si>
</sst>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164" fontId="7" fillId="0" borderId="3" xfId="1" applyNumberFormat="1" applyFont="1" applyBorder="1"/>
    <xf numFmtId="3" fontId="7" fillId="2" borderId="3" xfId="0" applyNumberFormat="1" applyFont="1" applyFill="1" applyBorder="1" applyAlignment="1">
      <alignment horizontal="right" wrapText="1"/>
    </xf>
    <xf numFmtId="0" fontId="0" fillId="2" borderId="0" xfId="0" applyFill="1"/>
    <xf numFmtId="0" fontId="22" fillId="2" borderId="0" xfId="0" applyFont="1" applyFill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N16" sqref="N1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8" t="s">
        <v>136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8" t="s">
        <v>19</v>
      </c>
      <c r="B3" s="108"/>
      <c r="C3" s="108"/>
      <c r="D3" s="108"/>
      <c r="E3" s="108"/>
      <c r="F3" s="108"/>
      <c r="G3" s="108"/>
      <c r="H3" s="108"/>
      <c r="I3" s="121"/>
      <c r="J3" s="12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08" t="s">
        <v>25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33</v>
      </c>
    </row>
    <row r="7" spans="1:10" ht="25.5" x14ac:dyDescent="0.25">
      <c r="A7" s="27"/>
      <c r="B7" s="28"/>
      <c r="C7" s="28"/>
      <c r="D7" s="29"/>
      <c r="E7" s="30"/>
      <c r="F7" s="3" t="s">
        <v>129</v>
      </c>
      <c r="G7" s="3" t="s">
        <v>130</v>
      </c>
      <c r="H7" s="3" t="s">
        <v>131</v>
      </c>
      <c r="I7" s="3" t="s">
        <v>108</v>
      </c>
      <c r="J7" s="3" t="s">
        <v>132</v>
      </c>
    </row>
    <row r="8" spans="1:10" x14ac:dyDescent="0.25">
      <c r="A8" s="113" t="s">
        <v>0</v>
      </c>
      <c r="B8" s="107"/>
      <c r="C8" s="107"/>
      <c r="D8" s="107"/>
      <c r="E8" s="122"/>
      <c r="F8" s="96">
        <f>F9+F10</f>
        <v>3420242.21</v>
      </c>
      <c r="G8" s="96">
        <f t="shared" ref="G8:J8" si="0">G9+G10</f>
        <v>5038163.2300000004</v>
      </c>
      <c r="H8" s="31">
        <f>H9</f>
        <v>6079416</v>
      </c>
      <c r="I8" s="31">
        <f t="shared" si="0"/>
        <v>6818876</v>
      </c>
      <c r="J8" s="31">
        <f t="shared" si="0"/>
        <v>6708876</v>
      </c>
    </row>
    <row r="9" spans="1:10" x14ac:dyDescent="0.25">
      <c r="A9" s="123" t="s">
        <v>35</v>
      </c>
      <c r="B9" s="124"/>
      <c r="C9" s="124"/>
      <c r="D9" s="124"/>
      <c r="E9" s="120"/>
      <c r="F9" s="95">
        <v>3420242.21</v>
      </c>
      <c r="G9" s="95">
        <v>5038163.2300000004</v>
      </c>
      <c r="H9" s="32">
        <v>6079416</v>
      </c>
      <c r="I9" s="32">
        <v>6818876</v>
      </c>
      <c r="J9" s="32">
        <v>6708876</v>
      </c>
    </row>
    <row r="10" spans="1:10" x14ac:dyDescent="0.25">
      <c r="A10" s="119" t="s">
        <v>36</v>
      </c>
      <c r="B10" s="120"/>
      <c r="C10" s="120"/>
      <c r="D10" s="120"/>
      <c r="E10" s="120"/>
      <c r="F10" s="32"/>
      <c r="G10" s="32"/>
      <c r="H10" s="32"/>
      <c r="I10" s="32"/>
      <c r="J10" s="32"/>
    </row>
    <row r="11" spans="1:10" x14ac:dyDescent="0.25">
      <c r="A11" s="35" t="s">
        <v>1</v>
      </c>
      <c r="B11" s="44"/>
      <c r="C11" s="44"/>
      <c r="D11" s="44"/>
      <c r="E11" s="44"/>
      <c r="F11" s="96">
        <f>F12+F13</f>
        <v>3626707.2800000003</v>
      </c>
      <c r="G11" s="96">
        <f t="shared" ref="G11:J11" si="1">G12+G13</f>
        <v>4839950.41</v>
      </c>
      <c r="H11" s="31">
        <v>6079283</v>
      </c>
      <c r="I11" s="31">
        <f t="shared" si="1"/>
        <v>6818876</v>
      </c>
      <c r="J11" s="31">
        <f t="shared" si="1"/>
        <v>6708876</v>
      </c>
    </row>
    <row r="12" spans="1:10" x14ac:dyDescent="0.25">
      <c r="A12" s="125" t="s">
        <v>37</v>
      </c>
      <c r="B12" s="124"/>
      <c r="C12" s="124"/>
      <c r="D12" s="124"/>
      <c r="E12" s="124"/>
      <c r="F12" s="95">
        <v>3468606.89</v>
      </c>
      <c r="G12" s="95">
        <v>4546625.41</v>
      </c>
      <c r="H12" s="32">
        <v>5926883</v>
      </c>
      <c r="I12" s="32">
        <v>6516976</v>
      </c>
      <c r="J12" s="45">
        <v>6497376</v>
      </c>
    </row>
    <row r="13" spans="1:10" x14ac:dyDescent="0.25">
      <c r="A13" s="119" t="s">
        <v>38</v>
      </c>
      <c r="B13" s="120"/>
      <c r="C13" s="120"/>
      <c r="D13" s="120"/>
      <c r="E13" s="120"/>
      <c r="F13" s="95">
        <v>158100.39000000001</v>
      </c>
      <c r="G13" s="95">
        <v>293325</v>
      </c>
      <c r="H13" s="32">
        <v>152400</v>
      </c>
      <c r="I13" s="32">
        <v>301900</v>
      </c>
      <c r="J13" s="45">
        <v>211500</v>
      </c>
    </row>
    <row r="14" spans="1:10" x14ac:dyDescent="0.25">
      <c r="A14" s="106" t="s">
        <v>59</v>
      </c>
      <c r="B14" s="107"/>
      <c r="C14" s="107"/>
      <c r="D14" s="107"/>
      <c r="E14" s="107"/>
      <c r="F14" s="96">
        <f>F8-F11</f>
        <v>-206465.0700000003</v>
      </c>
      <c r="G14" s="96">
        <f t="shared" ref="G14:J14" si="2">G8-G11</f>
        <v>198212.8200000003</v>
      </c>
      <c r="H14" s="31">
        <f t="shared" si="2"/>
        <v>133</v>
      </c>
      <c r="I14" s="31">
        <f t="shared" si="2"/>
        <v>0</v>
      </c>
      <c r="J14" s="31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108" t="s">
        <v>26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7"/>
      <c r="B18" s="28"/>
      <c r="C18" s="28"/>
      <c r="D18" s="29"/>
      <c r="E18" s="30"/>
      <c r="F18" s="3" t="s">
        <v>129</v>
      </c>
      <c r="G18" s="3" t="s">
        <v>130</v>
      </c>
      <c r="H18" s="3" t="s">
        <v>131</v>
      </c>
      <c r="I18" s="3" t="s">
        <v>108</v>
      </c>
      <c r="J18" s="3" t="s">
        <v>132</v>
      </c>
    </row>
    <row r="19" spans="1:10" x14ac:dyDescent="0.25">
      <c r="A19" s="119" t="s">
        <v>39</v>
      </c>
      <c r="B19" s="120"/>
      <c r="C19" s="120"/>
      <c r="D19" s="120"/>
      <c r="E19" s="120"/>
      <c r="F19" s="32"/>
      <c r="G19" s="32"/>
      <c r="H19" s="32"/>
      <c r="I19" s="32"/>
      <c r="J19" s="45"/>
    </row>
    <row r="20" spans="1:10" x14ac:dyDescent="0.25">
      <c r="A20" s="119" t="s">
        <v>40</v>
      </c>
      <c r="B20" s="120"/>
      <c r="C20" s="120"/>
      <c r="D20" s="120"/>
      <c r="E20" s="120"/>
      <c r="F20" s="32"/>
      <c r="G20" s="32"/>
      <c r="H20" s="32"/>
      <c r="I20" s="32"/>
      <c r="J20" s="45"/>
    </row>
    <row r="21" spans="1:10" x14ac:dyDescent="0.25">
      <c r="A21" s="106" t="s">
        <v>2</v>
      </c>
      <c r="B21" s="107"/>
      <c r="C21" s="107"/>
      <c r="D21" s="107"/>
      <c r="E21" s="107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06" t="s">
        <v>60</v>
      </c>
      <c r="B22" s="107"/>
      <c r="C22" s="107"/>
      <c r="D22" s="107"/>
      <c r="E22" s="107"/>
      <c r="F22" s="96">
        <f>F14+F21</f>
        <v>-206465.0700000003</v>
      </c>
      <c r="G22" s="96">
        <f t="shared" ref="G22:J22" si="4">G14+G21</f>
        <v>198212.8200000003</v>
      </c>
      <c r="H22" s="31">
        <f t="shared" si="4"/>
        <v>133</v>
      </c>
      <c r="I22" s="31">
        <f t="shared" si="4"/>
        <v>0</v>
      </c>
      <c r="J22" s="31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108" t="s">
        <v>61</v>
      </c>
      <c r="B24" s="109"/>
      <c r="C24" s="109"/>
      <c r="D24" s="109"/>
      <c r="E24" s="109"/>
      <c r="F24" s="109"/>
      <c r="G24" s="109"/>
      <c r="H24" s="109"/>
      <c r="I24" s="109"/>
      <c r="J24" s="109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7"/>
      <c r="B26" s="28"/>
      <c r="C26" s="28"/>
      <c r="D26" s="29"/>
      <c r="E26" s="30"/>
      <c r="F26" s="3" t="s">
        <v>129</v>
      </c>
      <c r="G26" s="3" t="s">
        <v>130</v>
      </c>
      <c r="H26" s="3" t="s">
        <v>131</v>
      </c>
      <c r="I26" s="3" t="s">
        <v>108</v>
      </c>
      <c r="J26" s="3" t="s">
        <v>132</v>
      </c>
    </row>
    <row r="27" spans="1:10" ht="15" customHeight="1" x14ac:dyDescent="0.25">
      <c r="A27" s="110" t="s">
        <v>62</v>
      </c>
      <c r="B27" s="111"/>
      <c r="C27" s="111"/>
      <c r="D27" s="111"/>
      <c r="E27" s="112"/>
      <c r="F27" s="97">
        <v>8252.25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106" t="s">
        <v>63</v>
      </c>
      <c r="B28" s="107"/>
      <c r="C28" s="107"/>
      <c r="D28" s="107"/>
      <c r="E28" s="107"/>
      <c r="F28" s="98">
        <f>F22+F27</f>
        <v>-198212.8200000003</v>
      </c>
      <c r="G28" s="98">
        <f t="shared" ref="G28:J28" si="5">G22+G27</f>
        <v>198212.8200000003</v>
      </c>
      <c r="H28" s="48">
        <f t="shared" si="5"/>
        <v>133</v>
      </c>
      <c r="I28" s="48">
        <f t="shared" si="5"/>
        <v>0</v>
      </c>
      <c r="J28" s="49">
        <f t="shared" si="5"/>
        <v>0</v>
      </c>
    </row>
    <row r="29" spans="1:10" ht="45" customHeight="1" x14ac:dyDescent="0.25">
      <c r="A29" s="113" t="s">
        <v>64</v>
      </c>
      <c r="B29" s="114"/>
      <c r="C29" s="114"/>
      <c r="D29" s="114"/>
      <c r="E29" s="115"/>
      <c r="F29" s="48">
        <f>F14+F21+F27-F28</f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116" t="s">
        <v>58</v>
      </c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129</v>
      </c>
      <c r="G33" s="59" t="s">
        <v>130</v>
      </c>
      <c r="H33" s="59" t="s">
        <v>131</v>
      </c>
      <c r="I33" s="59" t="s">
        <v>108</v>
      </c>
      <c r="J33" s="59" t="s">
        <v>132</v>
      </c>
    </row>
    <row r="34" spans="1:10" x14ac:dyDescent="0.25">
      <c r="A34" s="110" t="s">
        <v>62</v>
      </c>
      <c r="B34" s="111"/>
      <c r="C34" s="111"/>
      <c r="D34" s="111"/>
      <c r="E34" s="112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10" t="s">
        <v>65</v>
      </c>
      <c r="B35" s="111"/>
      <c r="C35" s="111"/>
      <c r="D35" s="111"/>
      <c r="E35" s="112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10" t="s">
        <v>66</v>
      </c>
      <c r="B36" s="117"/>
      <c r="C36" s="117"/>
      <c r="D36" s="117"/>
      <c r="E36" s="118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06" t="s">
        <v>63</v>
      </c>
      <c r="B37" s="107"/>
      <c r="C37" s="107"/>
      <c r="D37" s="107"/>
      <c r="E37" s="107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104" t="s">
        <v>34</v>
      </c>
      <c r="B39" s="105"/>
      <c r="C39" s="105"/>
      <c r="D39" s="105"/>
      <c r="E39" s="105"/>
      <c r="F39" s="105"/>
      <c r="G39" s="105"/>
      <c r="H39" s="105"/>
      <c r="I39" s="105"/>
      <c r="J39" s="105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topLeftCell="A4" workbookViewId="0">
      <selection activeCell="I15" sqref="I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9" ht="42" customHeight="1" x14ac:dyDescent="0.25">
      <c r="A1" s="108" t="s">
        <v>136</v>
      </c>
      <c r="B1" s="108"/>
      <c r="C1" s="108"/>
      <c r="D1" s="108"/>
      <c r="E1" s="108"/>
      <c r="F1" s="108"/>
      <c r="G1" s="108"/>
      <c r="H1" s="108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108" t="s">
        <v>19</v>
      </c>
      <c r="B3" s="108"/>
      <c r="C3" s="108"/>
      <c r="D3" s="108"/>
      <c r="E3" s="108"/>
      <c r="F3" s="108"/>
      <c r="G3" s="108"/>
      <c r="H3" s="108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108" t="s">
        <v>4</v>
      </c>
      <c r="B5" s="108"/>
      <c r="C5" s="108"/>
      <c r="D5" s="108"/>
      <c r="E5" s="108"/>
      <c r="F5" s="108"/>
      <c r="G5" s="108"/>
      <c r="H5" s="108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15.75" customHeight="1" x14ac:dyDescent="0.25">
      <c r="A7" s="108" t="s">
        <v>41</v>
      </c>
      <c r="B7" s="108"/>
      <c r="C7" s="108"/>
      <c r="D7" s="108"/>
      <c r="E7" s="108"/>
      <c r="F7" s="108"/>
      <c r="G7" s="108"/>
      <c r="H7" s="108"/>
    </row>
    <row r="8" spans="1:9" ht="18" x14ac:dyDescent="0.25">
      <c r="A8" s="4"/>
      <c r="B8" s="4"/>
      <c r="C8" s="4"/>
      <c r="D8" s="4"/>
      <c r="E8" s="4"/>
      <c r="F8" s="4"/>
      <c r="G8" s="5"/>
      <c r="H8" s="5"/>
    </row>
    <row r="9" spans="1:9" ht="25.5" x14ac:dyDescent="0.25">
      <c r="A9" s="18" t="s">
        <v>5</v>
      </c>
      <c r="B9" s="17" t="s">
        <v>6</v>
      </c>
      <c r="C9" s="17" t="s">
        <v>3</v>
      </c>
      <c r="D9" s="17" t="s">
        <v>133</v>
      </c>
      <c r="E9" s="18" t="s">
        <v>130</v>
      </c>
      <c r="F9" s="18" t="s">
        <v>134</v>
      </c>
      <c r="G9" s="18" t="s">
        <v>71</v>
      </c>
      <c r="H9" s="18" t="s">
        <v>135</v>
      </c>
    </row>
    <row r="10" spans="1:9" x14ac:dyDescent="0.25">
      <c r="A10" s="38"/>
      <c r="B10" s="39"/>
      <c r="C10" s="37" t="s">
        <v>0</v>
      </c>
      <c r="D10" s="91">
        <f>D11+D16</f>
        <v>3420242.21</v>
      </c>
      <c r="E10" s="89">
        <f>E11+E16</f>
        <v>5038163.2300000004</v>
      </c>
      <c r="F10" s="87">
        <f>F11+F16</f>
        <v>6079283</v>
      </c>
      <c r="G10" s="87">
        <f>G11+G16</f>
        <v>6818876</v>
      </c>
      <c r="H10" s="87">
        <f>H11+H16</f>
        <v>6708876</v>
      </c>
    </row>
    <row r="11" spans="1:9" ht="15.75" customHeight="1" x14ac:dyDescent="0.25">
      <c r="A11" s="11">
        <v>6</v>
      </c>
      <c r="B11" s="11"/>
      <c r="C11" s="11" t="s">
        <v>7</v>
      </c>
      <c r="D11" s="78">
        <f>SUM(D12:D15)</f>
        <v>3420242.21</v>
      </c>
      <c r="E11" s="82">
        <f>SUM(E12:E15)</f>
        <v>5038163.2300000004</v>
      </c>
      <c r="F11" s="79">
        <f>SUM(F12:F15)</f>
        <v>6079283</v>
      </c>
      <c r="G11" s="79">
        <f>SUM(G12:G15)</f>
        <v>6818876</v>
      </c>
      <c r="H11" s="79">
        <f>SUM(H12:H15)</f>
        <v>6708876</v>
      </c>
    </row>
    <row r="12" spans="1:9" ht="38.25" x14ac:dyDescent="0.25">
      <c r="A12" s="11"/>
      <c r="B12" s="15">
        <v>63</v>
      </c>
      <c r="C12" s="15" t="s">
        <v>28</v>
      </c>
      <c r="D12" s="71">
        <v>57744.95</v>
      </c>
      <c r="E12" s="76">
        <v>49100</v>
      </c>
      <c r="F12" s="9">
        <v>39300</v>
      </c>
      <c r="G12" s="9">
        <v>43800</v>
      </c>
      <c r="H12" s="9">
        <v>43800</v>
      </c>
    </row>
    <row r="13" spans="1:9" ht="51" x14ac:dyDescent="0.25">
      <c r="A13" s="12"/>
      <c r="B13" s="12">
        <v>65</v>
      </c>
      <c r="C13" s="92" t="s">
        <v>125</v>
      </c>
      <c r="D13" s="93">
        <v>462972.71</v>
      </c>
      <c r="E13" s="76">
        <v>474800</v>
      </c>
      <c r="F13" s="9">
        <v>50033</v>
      </c>
      <c r="G13" s="9">
        <v>52400</v>
      </c>
      <c r="H13" s="9">
        <v>52400</v>
      </c>
    </row>
    <row r="14" spans="1:9" ht="38.25" x14ac:dyDescent="0.25">
      <c r="A14" s="12"/>
      <c r="B14" s="12">
        <v>66</v>
      </c>
      <c r="C14" s="92" t="s">
        <v>126</v>
      </c>
      <c r="D14" s="71">
        <v>77385.66</v>
      </c>
      <c r="E14" s="76">
        <v>104000</v>
      </c>
      <c r="F14" s="9">
        <v>81100</v>
      </c>
      <c r="G14" s="9">
        <v>81100</v>
      </c>
      <c r="H14" s="9">
        <v>81100</v>
      </c>
      <c r="I14" s="146"/>
    </row>
    <row r="15" spans="1:9" ht="38.25" x14ac:dyDescent="0.25">
      <c r="A15" s="12"/>
      <c r="B15" s="12">
        <v>67</v>
      </c>
      <c r="C15" s="15" t="s">
        <v>29</v>
      </c>
      <c r="D15" s="71">
        <v>2822138.89</v>
      </c>
      <c r="E15" s="76">
        <v>4410263.2300000004</v>
      </c>
      <c r="F15" s="9">
        <v>5908850</v>
      </c>
      <c r="G15" s="9">
        <v>6641576</v>
      </c>
      <c r="H15" s="9">
        <v>6531576</v>
      </c>
      <c r="I15" s="147"/>
    </row>
    <row r="16" spans="1:9" ht="25.5" x14ac:dyDescent="0.25">
      <c r="A16" s="14">
        <v>7</v>
      </c>
      <c r="B16" s="14"/>
      <c r="C16" s="22" t="s">
        <v>8</v>
      </c>
      <c r="D16" s="71"/>
      <c r="E16" s="9"/>
      <c r="F16" s="9"/>
      <c r="G16" s="9"/>
      <c r="H16" s="9"/>
    </row>
    <row r="17" spans="1:8" ht="38.25" x14ac:dyDescent="0.25">
      <c r="A17" s="15"/>
      <c r="B17" s="15">
        <v>72</v>
      </c>
      <c r="C17" s="23" t="s">
        <v>27</v>
      </c>
      <c r="D17" s="71"/>
      <c r="E17" s="9"/>
      <c r="F17" s="9"/>
      <c r="G17" s="9"/>
      <c r="H17" s="10"/>
    </row>
    <row r="20" spans="1:8" ht="15.75" x14ac:dyDescent="0.25">
      <c r="A20" s="108" t="s">
        <v>42</v>
      </c>
      <c r="B20" s="126"/>
      <c r="C20" s="126"/>
      <c r="D20" s="126"/>
      <c r="E20" s="126"/>
      <c r="F20" s="126"/>
      <c r="G20" s="126"/>
      <c r="H20" s="126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8" t="s">
        <v>5</v>
      </c>
      <c r="B22" s="17" t="s">
        <v>6</v>
      </c>
      <c r="C22" s="17" t="s">
        <v>9</v>
      </c>
      <c r="D22" s="17" t="s">
        <v>133</v>
      </c>
      <c r="E22" s="18" t="s">
        <v>130</v>
      </c>
      <c r="F22" s="18" t="s">
        <v>134</v>
      </c>
      <c r="G22" s="18" t="s">
        <v>71</v>
      </c>
      <c r="H22" s="18" t="s">
        <v>135</v>
      </c>
    </row>
    <row r="23" spans="1:8" x14ac:dyDescent="0.25">
      <c r="A23" s="38"/>
      <c r="B23" s="39"/>
      <c r="C23" s="37" t="s">
        <v>1</v>
      </c>
      <c r="D23" s="91">
        <f>D24+D28</f>
        <v>3626707.2800000003</v>
      </c>
      <c r="E23" s="89">
        <f>E24+E28</f>
        <v>4839950.41</v>
      </c>
      <c r="F23" s="87">
        <f>F24+F28</f>
        <v>6079283</v>
      </c>
      <c r="G23" s="87">
        <f>G24+G28</f>
        <v>6818876</v>
      </c>
      <c r="H23" s="87">
        <f>H24+H28</f>
        <v>6708876</v>
      </c>
    </row>
    <row r="24" spans="1:8" ht="15.75" customHeight="1" x14ac:dyDescent="0.25">
      <c r="A24" s="11">
        <v>3</v>
      </c>
      <c r="B24" s="11"/>
      <c r="C24" s="11" t="s">
        <v>10</v>
      </c>
      <c r="D24" s="78">
        <f>SUM(D25:D27)</f>
        <v>3468606.89</v>
      </c>
      <c r="E24" s="82">
        <f>SUM(E25:E27)</f>
        <v>4546625</v>
      </c>
      <c r="F24" s="79">
        <f>SUM(F25:F27)</f>
        <v>5926883</v>
      </c>
      <c r="G24" s="79">
        <f>SUM(G25:G27)</f>
        <v>6516976</v>
      </c>
      <c r="H24" s="79">
        <f>SUM(H25:H27)</f>
        <v>6497376</v>
      </c>
    </row>
    <row r="25" spans="1:8" ht="15.75" customHeight="1" x14ac:dyDescent="0.25">
      <c r="A25" s="11"/>
      <c r="B25" s="15">
        <v>31</v>
      </c>
      <c r="C25" s="15" t="s">
        <v>11</v>
      </c>
      <c r="D25" s="71">
        <v>2895516.02</v>
      </c>
      <c r="E25" s="76">
        <v>3603500</v>
      </c>
      <c r="F25" s="9">
        <v>4682750</v>
      </c>
      <c r="G25" s="9">
        <v>5010876</v>
      </c>
      <c r="H25" s="9">
        <v>5010876</v>
      </c>
    </row>
    <row r="26" spans="1:8" x14ac:dyDescent="0.25">
      <c r="A26" s="12"/>
      <c r="B26" s="12">
        <v>32</v>
      </c>
      <c r="C26" s="12" t="s">
        <v>22</v>
      </c>
      <c r="D26" s="71">
        <v>573066.56000000006</v>
      </c>
      <c r="E26" s="76">
        <v>943010</v>
      </c>
      <c r="F26" s="9">
        <v>1243833</v>
      </c>
      <c r="G26" s="9">
        <v>1505740</v>
      </c>
      <c r="H26" s="9">
        <v>1486140</v>
      </c>
    </row>
    <row r="27" spans="1:8" x14ac:dyDescent="0.25">
      <c r="A27" s="12"/>
      <c r="B27" s="12">
        <v>34</v>
      </c>
      <c r="C27" s="12" t="s">
        <v>86</v>
      </c>
      <c r="D27" s="71">
        <v>24.31</v>
      </c>
      <c r="E27" s="76">
        <v>115</v>
      </c>
      <c r="F27" s="9">
        <v>300</v>
      </c>
      <c r="G27" s="9">
        <v>360</v>
      </c>
      <c r="H27" s="9">
        <v>360</v>
      </c>
    </row>
    <row r="28" spans="1:8" ht="25.5" x14ac:dyDescent="0.25">
      <c r="A28" s="14">
        <v>4</v>
      </c>
      <c r="B28" s="14"/>
      <c r="C28" s="22" t="s">
        <v>12</v>
      </c>
      <c r="D28" s="78">
        <f>SUM(D29:D31)</f>
        <v>158100.39000000001</v>
      </c>
      <c r="E28" s="82">
        <f>SUM(E29:E31)</f>
        <v>293325.41000000003</v>
      </c>
      <c r="F28" s="79">
        <f>SUM(F29:F31)</f>
        <v>152400</v>
      </c>
      <c r="G28" s="79">
        <f>SUM(G29:G31)</f>
        <v>301900</v>
      </c>
      <c r="H28" s="79">
        <f>SUM(H29:H31)</f>
        <v>211500</v>
      </c>
    </row>
    <row r="29" spans="1:8" ht="38.25" x14ac:dyDescent="0.25">
      <c r="A29" s="14"/>
      <c r="B29" s="94">
        <v>41</v>
      </c>
      <c r="C29" s="23" t="s">
        <v>13</v>
      </c>
      <c r="D29" s="71">
        <v>13704.38</v>
      </c>
      <c r="E29" s="76"/>
      <c r="F29" s="9"/>
      <c r="G29" s="9"/>
      <c r="H29" s="9"/>
    </row>
    <row r="30" spans="1:8" ht="38.25" x14ac:dyDescent="0.25">
      <c r="A30" s="14"/>
      <c r="B30" s="94">
        <v>42</v>
      </c>
      <c r="C30" s="23" t="s">
        <v>30</v>
      </c>
      <c r="D30" s="71">
        <v>72237.38</v>
      </c>
      <c r="E30" s="76">
        <v>223325.41</v>
      </c>
      <c r="F30" s="9">
        <v>152400</v>
      </c>
      <c r="G30" s="9">
        <v>201900</v>
      </c>
      <c r="H30" s="9">
        <v>201500</v>
      </c>
    </row>
    <row r="31" spans="1:8" ht="25.5" x14ac:dyDescent="0.25">
      <c r="A31" s="15"/>
      <c r="B31" s="15">
        <v>45</v>
      </c>
      <c r="C31" s="23" t="s">
        <v>127</v>
      </c>
      <c r="D31" s="71">
        <v>72158.63</v>
      </c>
      <c r="E31" s="76">
        <v>70000</v>
      </c>
      <c r="F31" s="9"/>
      <c r="G31" s="9">
        <v>100000</v>
      </c>
      <c r="H31" s="10">
        <v>10000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topLeftCell="A7" workbookViewId="0">
      <selection activeCell="G29" sqref="G2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8" t="s">
        <v>136</v>
      </c>
      <c r="B1" s="108"/>
      <c r="C1" s="108"/>
      <c r="D1" s="108"/>
      <c r="E1" s="108"/>
      <c r="F1" s="10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8" t="s">
        <v>19</v>
      </c>
      <c r="B3" s="108"/>
      <c r="C3" s="108"/>
      <c r="D3" s="108"/>
      <c r="E3" s="108"/>
      <c r="F3" s="108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08" t="s">
        <v>4</v>
      </c>
      <c r="B5" s="108"/>
      <c r="C5" s="108"/>
      <c r="D5" s="108"/>
      <c r="E5" s="108"/>
      <c r="F5" s="108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08" t="s">
        <v>43</v>
      </c>
      <c r="B7" s="108"/>
      <c r="C7" s="108"/>
      <c r="D7" s="108"/>
      <c r="E7" s="108"/>
      <c r="F7" s="10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45</v>
      </c>
      <c r="B9" s="17" t="s">
        <v>133</v>
      </c>
      <c r="C9" s="18" t="s">
        <v>130</v>
      </c>
      <c r="D9" s="18" t="s">
        <v>134</v>
      </c>
      <c r="E9" s="18" t="s">
        <v>71</v>
      </c>
      <c r="F9" s="18" t="s">
        <v>135</v>
      </c>
    </row>
    <row r="10" spans="1:6" x14ac:dyDescent="0.25">
      <c r="A10" s="40" t="s">
        <v>0</v>
      </c>
      <c r="B10" s="91">
        <f>B11+B13+B16+B18+B20+B22</f>
        <v>3420242.21</v>
      </c>
      <c r="C10" s="89">
        <f>C11+C13+C16+C18+C20+C22</f>
        <v>5038163.2300000004</v>
      </c>
      <c r="D10" s="87">
        <f>D11+D13+D16+D18+D20+D22</f>
        <v>6079283</v>
      </c>
      <c r="E10" s="87">
        <f>E11+E13+E16+E18+E20+E22</f>
        <v>6818876</v>
      </c>
      <c r="F10" s="87">
        <f>F11+F13+F16+F18+F20+F22</f>
        <v>6708876</v>
      </c>
    </row>
    <row r="11" spans="1:6" x14ac:dyDescent="0.25">
      <c r="A11" s="22" t="s">
        <v>48</v>
      </c>
      <c r="B11" s="90">
        <f>B12</f>
        <v>2822138.89</v>
      </c>
      <c r="C11" s="90">
        <f>C12</f>
        <v>4410263.2300000004</v>
      </c>
      <c r="D11" s="88">
        <f>D12</f>
        <v>5788674</v>
      </c>
      <c r="E11" s="79">
        <v>6521400</v>
      </c>
      <c r="F11" s="79">
        <v>6411400</v>
      </c>
    </row>
    <row r="12" spans="1:6" x14ac:dyDescent="0.25">
      <c r="A12" s="13" t="s">
        <v>49</v>
      </c>
      <c r="B12" s="76">
        <v>2822138.89</v>
      </c>
      <c r="C12" s="76">
        <v>4410263.2300000004</v>
      </c>
      <c r="D12" s="9">
        <v>5788674</v>
      </c>
      <c r="E12" s="9">
        <v>6521400</v>
      </c>
      <c r="F12" s="9">
        <v>6411400</v>
      </c>
    </row>
    <row r="13" spans="1:6" x14ac:dyDescent="0.25">
      <c r="A13" s="24" t="s">
        <v>50</v>
      </c>
      <c r="B13" s="82">
        <f>B14+B15</f>
        <v>76764.28</v>
      </c>
      <c r="C13" s="79">
        <f>C14+C15</f>
        <v>94000</v>
      </c>
      <c r="D13" s="79">
        <f>D14+D15</f>
        <v>79600</v>
      </c>
      <c r="E13" s="79">
        <v>79600</v>
      </c>
      <c r="F13" s="79">
        <v>79600</v>
      </c>
    </row>
    <row r="14" spans="1:6" ht="25.5" x14ac:dyDescent="0.25">
      <c r="A14" s="16" t="s">
        <v>115</v>
      </c>
      <c r="B14" s="71">
        <v>75385.66</v>
      </c>
      <c r="C14" s="9">
        <v>92500</v>
      </c>
      <c r="D14" s="9">
        <v>78100</v>
      </c>
      <c r="E14" s="9">
        <v>78100</v>
      </c>
      <c r="F14" s="9">
        <v>78100</v>
      </c>
    </row>
    <row r="15" spans="1:6" x14ac:dyDescent="0.25">
      <c r="A15" s="13" t="s">
        <v>117</v>
      </c>
      <c r="B15" s="71">
        <v>1378.62</v>
      </c>
      <c r="C15" s="9">
        <v>1500</v>
      </c>
      <c r="D15" s="9">
        <v>1500</v>
      </c>
      <c r="E15" s="9">
        <v>1500</v>
      </c>
      <c r="F15" s="9">
        <v>1500</v>
      </c>
    </row>
    <row r="16" spans="1:6" ht="25.5" x14ac:dyDescent="0.25">
      <c r="A16" s="11" t="s">
        <v>47</v>
      </c>
      <c r="B16" s="78">
        <f>B17</f>
        <v>461594.09</v>
      </c>
      <c r="C16" s="79">
        <f>C17</f>
        <v>465800</v>
      </c>
      <c r="D16" s="79">
        <f>D17</f>
        <v>41033</v>
      </c>
      <c r="E16" s="79">
        <v>40900</v>
      </c>
      <c r="F16" s="79">
        <v>40900</v>
      </c>
    </row>
    <row r="17" spans="1:6" ht="25.5" x14ac:dyDescent="0.25">
      <c r="A17" s="16" t="s">
        <v>113</v>
      </c>
      <c r="B17" s="71">
        <v>461594.09</v>
      </c>
      <c r="C17" s="9">
        <v>465800</v>
      </c>
      <c r="D17" s="9">
        <v>41033</v>
      </c>
      <c r="E17" s="9">
        <v>40900</v>
      </c>
      <c r="F17" s="9">
        <v>40900</v>
      </c>
    </row>
    <row r="18" spans="1:6" x14ac:dyDescent="0.25">
      <c r="A18" s="86" t="s">
        <v>46</v>
      </c>
      <c r="B18" s="78">
        <f>B19</f>
        <v>57744.95</v>
      </c>
      <c r="C18" s="79">
        <f>C19</f>
        <v>49100</v>
      </c>
      <c r="D18" s="79">
        <f>D19</f>
        <v>159476</v>
      </c>
      <c r="E18" s="79">
        <v>163976</v>
      </c>
      <c r="F18" s="79">
        <v>163976</v>
      </c>
    </row>
    <row r="19" spans="1:6" x14ac:dyDescent="0.25">
      <c r="A19" s="16" t="s">
        <v>114</v>
      </c>
      <c r="B19" s="71">
        <v>57744.95</v>
      </c>
      <c r="C19" s="9">
        <v>49100</v>
      </c>
      <c r="D19" s="9">
        <v>159476</v>
      </c>
      <c r="E19" s="9">
        <v>163976</v>
      </c>
      <c r="F19" s="9">
        <v>163976</v>
      </c>
    </row>
    <row r="20" spans="1:6" x14ac:dyDescent="0.25">
      <c r="A20" s="86" t="s">
        <v>119</v>
      </c>
      <c r="B20" s="78">
        <f>B21</f>
        <v>2000</v>
      </c>
      <c r="C20" s="79">
        <f>C21</f>
        <v>11500</v>
      </c>
      <c r="D20" s="79">
        <f>D21</f>
        <v>3000</v>
      </c>
      <c r="E20" s="79">
        <v>3000</v>
      </c>
      <c r="F20" s="79">
        <v>3000</v>
      </c>
    </row>
    <row r="21" spans="1:6" x14ac:dyDescent="0.25">
      <c r="A21" s="16" t="s">
        <v>120</v>
      </c>
      <c r="B21" s="71">
        <v>2000</v>
      </c>
      <c r="C21" s="9">
        <v>11500</v>
      </c>
      <c r="D21" s="9">
        <v>3000</v>
      </c>
      <c r="E21" s="9">
        <v>3000</v>
      </c>
      <c r="F21" s="9">
        <v>3000</v>
      </c>
    </row>
    <row r="22" spans="1:6" ht="51" x14ac:dyDescent="0.25">
      <c r="A22" s="40" t="s">
        <v>116</v>
      </c>
      <c r="B22" s="78">
        <f>B23</f>
        <v>0</v>
      </c>
      <c r="C22" s="79">
        <f>C23</f>
        <v>7500</v>
      </c>
      <c r="D22" s="79">
        <f>D23</f>
        <v>7500</v>
      </c>
      <c r="E22" s="79">
        <v>10000</v>
      </c>
      <c r="F22" s="79">
        <v>10000</v>
      </c>
    </row>
    <row r="23" spans="1:6" ht="26.25" customHeight="1" x14ac:dyDescent="0.25">
      <c r="A23" s="16" t="s">
        <v>118</v>
      </c>
      <c r="B23" s="71"/>
      <c r="C23" s="9">
        <v>7500</v>
      </c>
      <c r="D23" s="9">
        <v>7500</v>
      </c>
      <c r="E23" s="9">
        <v>10000</v>
      </c>
      <c r="F23" s="10">
        <v>10000</v>
      </c>
    </row>
    <row r="26" spans="1:6" ht="15.75" customHeight="1" x14ac:dyDescent="0.25">
      <c r="A26" s="108" t="s">
        <v>44</v>
      </c>
      <c r="B26" s="108"/>
      <c r="C26" s="108"/>
      <c r="D26" s="108"/>
      <c r="E26" s="108"/>
      <c r="F26" s="108"/>
    </row>
    <row r="27" spans="1:6" ht="18" x14ac:dyDescent="0.25">
      <c r="A27" s="4"/>
      <c r="B27" s="4"/>
      <c r="C27" s="4"/>
      <c r="D27" s="4"/>
      <c r="E27" s="5"/>
      <c r="F27" s="5"/>
    </row>
    <row r="28" spans="1:6" ht="25.5" x14ac:dyDescent="0.25">
      <c r="A28" s="18" t="s">
        <v>45</v>
      </c>
      <c r="B28" s="17" t="s">
        <v>133</v>
      </c>
      <c r="C28" s="18" t="s">
        <v>130</v>
      </c>
      <c r="D28" s="18" t="s">
        <v>134</v>
      </c>
      <c r="E28" s="18" t="s">
        <v>71</v>
      </c>
      <c r="F28" s="18" t="s">
        <v>135</v>
      </c>
    </row>
    <row r="29" spans="1:6" x14ac:dyDescent="0.25">
      <c r="A29" s="40" t="s">
        <v>1</v>
      </c>
      <c r="B29" s="91">
        <f>B30+B32+B35+B37+B39+B41</f>
        <v>3626707.28</v>
      </c>
      <c r="C29" s="99">
        <f>C30+C32+C35+C37+C39+C41</f>
        <v>4839950.41</v>
      </c>
      <c r="D29" s="87">
        <f>D30+D32+D35+D37+D39+D41</f>
        <v>6079283</v>
      </c>
      <c r="E29" s="87">
        <f>E30+E32+E35+E37+E39+E41</f>
        <v>6818876</v>
      </c>
      <c r="F29" s="87">
        <f>F30+F32+F35+F37+F39+F41</f>
        <v>6708876</v>
      </c>
    </row>
    <row r="30" spans="1:6" ht="15.75" customHeight="1" x14ac:dyDescent="0.25">
      <c r="A30" s="22" t="s">
        <v>48</v>
      </c>
      <c r="B30" s="90">
        <f>B31</f>
        <v>3030202.12</v>
      </c>
      <c r="C30" s="100">
        <f>C31</f>
        <v>4202200</v>
      </c>
      <c r="D30" s="88">
        <f>D31</f>
        <v>5788674</v>
      </c>
      <c r="E30" s="79">
        <v>6521400</v>
      </c>
      <c r="F30" s="79">
        <v>6411400</v>
      </c>
    </row>
    <row r="31" spans="1:6" x14ac:dyDescent="0.25">
      <c r="A31" s="13" t="s">
        <v>49</v>
      </c>
      <c r="B31" s="76">
        <v>3030202.12</v>
      </c>
      <c r="C31" s="101">
        <v>4202200</v>
      </c>
      <c r="D31" s="9">
        <v>5788674</v>
      </c>
      <c r="E31" s="9">
        <v>6521400</v>
      </c>
      <c r="F31" s="9">
        <v>6411400</v>
      </c>
    </row>
    <row r="32" spans="1:6" x14ac:dyDescent="0.25">
      <c r="A32" s="24" t="s">
        <v>50</v>
      </c>
      <c r="B32" s="82">
        <f>B33+B34</f>
        <v>80359.360000000001</v>
      </c>
      <c r="C32" s="102">
        <f>C33+C34</f>
        <v>94000</v>
      </c>
      <c r="D32" s="79">
        <f>D33+D34</f>
        <v>79600</v>
      </c>
      <c r="E32" s="79">
        <v>79600</v>
      </c>
      <c r="F32" s="79">
        <v>79600</v>
      </c>
    </row>
    <row r="33" spans="1:6" ht="25.5" x14ac:dyDescent="0.25">
      <c r="A33" s="16" t="s">
        <v>112</v>
      </c>
      <c r="B33" s="71">
        <v>78980.740000000005</v>
      </c>
      <c r="C33" s="101">
        <v>92500</v>
      </c>
      <c r="D33" s="9">
        <v>78100</v>
      </c>
      <c r="E33" s="9">
        <v>78100</v>
      </c>
      <c r="F33" s="9">
        <v>78100</v>
      </c>
    </row>
    <row r="34" spans="1:6" x14ac:dyDescent="0.25">
      <c r="A34" s="13" t="s">
        <v>117</v>
      </c>
      <c r="B34" s="71">
        <v>1378.62</v>
      </c>
      <c r="C34" s="101">
        <v>1500</v>
      </c>
      <c r="D34" s="9">
        <v>1500</v>
      </c>
      <c r="E34" s="9">
        <v>1500</v>
      </c>
      <c r="F34" s="9">
        <v>1500</v>
      </c>
    </row>
    <row r="35" spans="1:6" ht="25.5" x14ac:dyDescent="0.25">
      <c r="A35" s="86" t="s">
        <v>123</v>
      </c>
      <c r="B35" s="78">
        <f>B36</f>
        <v>459678.86</v>
      </c>
      <c r="C35" s="102">
        <f>C36</f>
        <v>469582.86</v>
      </c>
      <c r="D35" s="79">
        <f>D36</f>
        <v>41033</v>
      </c>
      <c r="E35" s="79">
        <v>40900</v>
      </c>
      <c r="F35" s="79">
        <v>40900</v>
      </c>
    </row>
    <row r="36" spans="1:6" ht="25.5" x14ac:dyDescent="0.25">
      <c r="A36" s="16" t="s">
        <v>124</v>
      </c>
      <c r="B36" s="71">
        <v>459678.86</v>
      </c>
      <c r="C36" s="101">
        <v>469582.86</v>
      </c>
      <c r="D36" s="9">
        <v>41033</v>
      </c>
      <c r="E36" s="9">
        <v>40900</v>
      </c>
      <c r="F36" s="9">
        <v>40900</v>
      </c>
    </row>
    <row r="37" spans="1:6" x14ac:dyDescent="0.25">
      <c r="A37" s="24" t="s">
        <v>46</v>
      </c>
      <c r="B37" s="78">
        <f>B38</f>
        <v>54466.94</v>
      </c>
      <c r="C37" s="102">
        <f>C38</f>
        <v>53167.55</v>
      </c>
      <c r="D37" s="79">
        <f>D38</f>
        <v>159476</v>
      </c>
      <c r="E37" s="79">
        <v>163976</v>
      </c>
      <c r="F37" s="79">
        <v>163976</v>
      </c>
    </row>
    <row r="38" spans="1:6" x14ac:dyDescent="0.25">
      <c r="A38" s="13" t="s">
        <v>114</v>
      </c>
      <c r="B38" s="71">
        <v>54466.94</v>
      </c>
      <c r="C38" s="101">
        <v>53167.55</v>
      </c>
      <c r="D38" s="9">
        <v>159476</v>
      </c>
      <c r="E38" s="9">
        <v>163976</v>
      </c>
      <c r="F38" s="9">
        <v>163976</v>
      </c>
    </row>
    <row r="39" spans="1:6" x14ac:dyDescent="0.25">
      <c r="A39" s="24" t="s">
        <v>119</v>
      </c>
      <c r="B39" s="78">
        <f>B40</f>
        <v>2000</v>
      </c>
      <c r="C39" s="102">
        <f>C40</f>
        <v>13500</v>
      </c>
      <c r="D39" s="79">
        <f>D40</f>
        <v>3000</v>
      </c>
      <c r="E39" s="79">
        <v>3000</v>
      </c>
      <c r="F39" s="79">
        <v>3000</v>
      </c>
    </row>
    <row r="40" spans="1:6" x14ac:dyDescent="0.25">
      <c r="A40" s="13" t="s">
        <v>120</v>
      </c>
      <c r="B40" s="71">
        <v>2000</v>
      </c>
      <c r="C40" s="101">
        <v>13500</v>
      </c>
      <c r="D40" s="9">
        <v>3000</v>
      </c>
      <c r="E40" s="9">
        <v>3000</v>
      </c>
      <c r="F40" s="9">
        <v>3000</v>
      </c>
    </row>
    <row r="41" spans="1:6" ht="51" x14ac:dyDescent="0.25">
      <c r="A41" s="22" t="s">
        <v>121</v>
      </c>
      <c r="B41" s="78">
        <f>B42</f>
        <v>0</v>
      </c>
      <c r="C41" s="102">
        <f>C42</f>
        <v>7500</v>
      </c>
      <c r="D41" s="79">
        <f>D42</f>
        <v>7500</v>
      </c>
      <c r="E41" s="79">
        <v>10000</v>
      </c>
      <c r="F41" s="79">
        <v>10000</v>
      </c>
    </row>
    <row r="42" spans="1:6" ht="25.5" x14ac:dyDescent="0.25">
      <c r="A42" s="16" t="s">
        <v>122</v>
      </c>
      <c r="B42" s="71"/>
      <c r="C42" s="101">
        <v>7500</v>
      </c>
      <c r="D42" s="9">
        <v>7500</v>
      </c>
      <c r="E42" s="9">
        <v>10000</v>
      </c>
      <c r="F42" s="10">
        <v>10000</v>
      </c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F23" sqref="F2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8" t="s">
        <v>136</v>
      </c>
      <c r="B1" s="108"/>
      <c r="C1" s="108"/>
      <c r="D1" s="108"/>
      <c r="E1" s="108"/>
      <c r="F1" s="10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8" t="s">
        <v>19</v>
      </c>
      <c r="B3" s="108"/>
      <c r="C3" s="108"/>
      <c r="D3" s="108"/>
      <c r="E3" s="121"/>
      <c r="F3" s="12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8" t="s">
        <v>4</v>
      </c>
      <c r="B5" s="109"/>
      <c r="C5" s="109"/>
      <c r="D5" s="109"/>
      <c r="E5" s="109"/>
      <c r="F5" s="10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8" t="s">
        <v>14</v>
      </c>
      <c r="B7" s="126"/>
      <c r="C7" s="126"/>
      <c r="D7" s="126"/>
      <c r="E7" s="126"/>
      <c r="F7" s="12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45</v>
      </c>
      <c r="B9" s="17" t="s">
        <v>133</v>
      </c>
      <c r="C9" s="18" t="s">
        <v>130</v>
      </c>
      <c r="D9" s="18" t="s">
        <v>134</v>
      </c>
      <c r="E9" s="18" t="s">
        <v>71</v>
      </c>
      <c r="F9" s="18" t="s">
        <v>135</v>
      </c>
    </row>
    <row r="10" spans="1:6" ht="15.75" customHeight="1" x14ac:dyDescent="0.25">
      <c r="A10" s="11" t="s">
        <v>15</v>
      </c>
      <c r="B10" s="71">
        <v>3626707.28</v>
      </c>
      <c r="C10" s="76">
        <v>4839950.41</v>
      </c>
      <c r="D10" s="9">
        <v>6079283</v>
      </c>
      <c r="E10" s="9">
        <v>6818876</v>
      </c>
      <c r="F10" s="9">
        <v>6708876</v>
      </c>
    </row>
    <row r="11" spans="1:6" ht="15.75" customHeight="1" x14ac:dyDescent="0.25">
      <c r="A11" s="11" t="s">
        <v>109</v>
      </c>
      <c r="B11" s="71">
        <v>3626707.28</v>
      </c>
      <c r="C11" s="76">
        <v>4839950.41</v>
      </c>
      <c r="D11" s="9">
        <v>6079283</v>
      </c>
      <c r="E11" s="9">
        <v>6818876</v>
      </c>
      <c r="F11" s="9">
        <v>6708876</v>
      </c>
    </row>
    <row r="12" spans="1:6" x14ac:dyDescent="0.25">
      <c r="A12" s="16" t="s">
        <v>110</v>
      </c>
      <c r="B12" s="71">
        <f>B11-B13</f>
        <v>3467786.4699999997</v>
      </c>
      <c r="C12" s="76">
        <f>C11-C13</f>
        <v>4658315.41</v>
      </c>
      <c r="D12" s="9">
        <f>D11-D13</f>
        <v>5779283</v>
      </c>
      <c r="E12" s="9">
        <f>E11-E13</f>
        <v>6498876</v>
      </c>
      <c r="F12" s="9">
        <f>F11-F13</f>
        <v>6388876</v>
      </c>
    </row>
    <row r="13" spans="1:6" x14ac:dyDescent="0.25">
      <c r="A13" s="85" t="s">
        <v>111</v>
      </c>
      <c r="B13" s="71">
        <v>158920.81</v>
      </c>
      <c r="C13" s="76">
        <v>181635</v>
      </c>
      <c r="D13" s="9">
        <v>300000</v>
      </c>
      <c r="E13" s="9">
        <v>320000</v>
      </c>
      <c r="F13" s="9">
        <v>320000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FC23-8531-4732-A23E-825452664B1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8" t="s">
        <v>67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8" t="s">
        <v>19</v>
      </c>
      <c r="B3" s="108"/>
      <c r="C3" s="108"/>
      <c r="D3" s="108"/>
      <c r="E3" s="108"/>
      <c r="F3" s="108"/>
      <c r="G3" s="108"/>
      <c r="H3" s="10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8" t="s">
        <v>52</v>
      </c>
      <c r="B5" s="108"/>
      <c r="C5" s="108"/>
      <c r="D5" s="108"/>
      <c r="E5" s="108"/>
      <c r="F5" s="108"/>
      <c r="G5" s="108"/>
      <c r="H5" s="10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31</v>
      </c>
      <c r="D7" s="17" t="s">
        <v>68</v>
      </c>
      <c r="E7" s="18" t="s">
        <v>69</v>
      </c>
      <c r="F7" s="18" t="s">
        <v>70</v>
      </c>
      <c r="G7" s="18" t="s">
        <v>32</v>
      </c>
      <c r="H7" s="18" t="s">
        <v>71</v>
      </c>
    </row>
    <row r="8" spans="1:8" x14ac:dyDescent="0.25">
      <c r="A8" s="38"/>
      <c r="B8" s="39"/>
      <c r="C8" s="37" t="s">
        <v>54</v>
      </c>
      <c r="D8" s="39"/>
      <c r="E8" s="38"/>
      <c r="F8" s="38"/>
      <c r="G8" s="38"/>
      <c r="H8" s="38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41"/>
      <c r="D11" s="8"/>
      <c r="E11" s="9"/>
      <c r="F11" s="9"/>
      <c r="G11" s="9"/>
      <c r="H11" s="9"/>
    </row>
    <row r="12" spans="1:8" x14ac:dyDescent="0.25">
      <c r="A12" s="11"/>
      <c r="B12" s="15"/>
      <c r="C12" s="37" t="s">
        <v>57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2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3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6" sqref="D2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8" t="s">
        <v>67</v>
      </c>
      <c r="B1" s="108"/>
      <c r="C1" s="108"/>
      <c r="D1" s="108"/>
      <c r="E1" s="108"/>
      <c r="F1" s="10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8" t="s">
        <v>19</v>
      </c>
      <c r="B3" s="108"/>
      <c r="C3" s="108"/>
      <c r="D3" s="108"/>
      <c r="E3" s="108"/>
      <c r="F3" s="10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8" t="s">
        <v>53</v>
      </c>
      <c r="B5" s="108"/>
      <c r="C5" s="108"/>
      <c r="D5" s="108"/>
      <c r="E5" s="108"/>
      <c r="F5" s="108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45</v>
      </c>
      <c r="B7" s="17" t="s">
        <v>68</v>
      </c>
      <c r="C7" s="18" t="s">
        <v>69</v>
      </c>
      <c r="D7" s="18" t="s">
        <v>70</v>
      </c>
      <c r="E7" s="18" t="s">
        <v>32</v>
      </c>
      <c r="F7" s="18" t="s">
        <v>71</v>
      </c>
    </row>
    <row r="8" spans="1:6" x14ac:dyDescent="0.25">
      <c r="A8" s="11" t="s">
        <v>54</v>
      </c>
      <c r="B8" s="8"/>
      <c r="C8" s="9"/>
      <c r="D8" s="9"/>
      <c r="E8" s="9"/>
      <c r="F8" s="9"/>
    </row>
    <row r="9" spans="1:6" ht="25.5" x14ac:dyDescent="0.25">
      <c r="A9" s="11" t="s">
        <v>55</v>
      </c>
      <c r="B9" s="8"/>
      <c r="C9" s="9"/>
      <c r="D9" s="9"/>
      <c r="E9" s="9"/>
      <c r="F9" s="9"/>
    </row>
    <row r="10" spans="1:6" ht="25.5" x14ac:dyDescent="0.25">
      <c r="A10" s="16" t="s">
        <v>56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57</v>
      </c>
      <c r="B12" s="8"/>
      <c r="C12" s="9"/>
      <c r="D12" s="9"/>
      <c r="E12" s="9"/>
      <c r="F12" s="9"/>
    </row>
    <row r="13" spans="1:6" x14ac:dyDescent="0.25">
      <c r="A13" s="22" t="s">
        <v>48</v>
      </c>
      <c r="B13" s="8"/>
      <c r="C13" s="9"/>
      <c r="D13" s="9"/>
      <c r="E13" s="9"/>
      <c r="F13" s="9"/>
    </row>
    <row r="14" spans="1:6" x14ac:dyDescent="0.25">
      <c r="A14" s="13" t="s">
        <v>49</v>
      </c>
      <c r="B14" s="8"/>
      <c r="C14" s="9"/>
      <c r="D14" s="9"/>
      <c r="E14" s="9"/>
      <c r="F14" s="10"/>
    </row>
    <row r="15" spans="1:6" x14ac:dyDescent="0.25">
      <c r="A15" s="22" t="s">
        <v>50</v>
      </c>
      <c r="B15" s="8"/>
      <c r="C15" s="9"/>
      <c r="D15" s="9"/>
      <c r="E15" s="9"/>
      <c r="F15" s="10"/>
    </row>
    <row r="16" spans="1:6" x14ac:dyDescent="0.25">
      <c r="A16" s="13" t="s">
        <v>51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5"/>
  <sheetViews>
    <sheetView workbookViewId="0">
      <selection activeCell="J85" sqref="J8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5703125" customWidth="1"/>
    <col min="6" max="9" width="25.28515625" customWidth="1"/>
    <col min="11" max="11" width="12.7109375" customWidth="1"/>
  </cols>
  <sheetData>
    <row r="1" spans="1:11" ht="42" customHeight="1" x14ac:dyDescent="0.25">
      <c r="A1" s="108" t="s">
        <v>136</v>
      </c>
      <c r="B1" s="108"/>
      <c r="C1" s="108"/>
      <c r="D1" s="108"/>
      <c r="E1" s="108"/>
      <c r="F1" s="108"/>
      <c r="G1" s="108"/>
      <c r="H1" s="108"/>
      <c r="I1" s="108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 x14ac:dyDescent="0.25">
      <c r="A3" s="108" t="s">
        <v>18</v>
      </c>
      <c r="B3" s="109"/>
      <c r="C3" s="109"/>
      <c r="D3" s="109"/>
      <c r="E3" s="109"/>
      <c r="F3" s="109"/>
      <c r="G3" s="109"/>
      <c r="H3" s="109"/>
      <c r="I3" s="109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25.5" x14ac:dyDescent="0.25">
      <c r="A5" s="133" t="s">
        <v>20</v>
      </c>
      <c r="B5" s="134"/>
      <c r="C5" s="135"/>
      <c r="D5" s="17" t="s">
        <v>21</v>
      </c>
      <c r="E5" s="17" t="s">
        <v>133</v>
      </c>
      <c r="F5" s="18" t="s">
        <v>130</v>
      </c>
      <c r="G5" s="18" t="s">
        <v>134</v>
      </c>
      <c r="H5" s="18" t="s">
        <v>71</v>
      </c>
      <c r="I5" s="18" t="s">
        <v>135</v>
      </c>
    </row>
    <row r="6" spans="1:11" x14ac:dyDescent="0.25">
      <c r="A6" s="67"/>
      <c r="B6" s="68"/>
      <c r="C6" s="69"/>
      <c r="D6" s="17" t="s">
        <v>72</v>
      </c>
      <c r="E6" s="81">
        <f>E7+E81</f>
        <v>3626707.2800000003</v>
      </c>
      <c r="F6" s="83">
        <f>F7+F81</f>
        <v>4839950.41</v>
      </c>
      <c r="G6" s="84">
        <f>G7+G81</f>
        <v>6079283</v>
      </c>
      <c r="H6" s="84">
        <f>H7+H81</f>
        <v>6818876</v>
      </c>
      <c r="I6" s="84">
        <f>I7+I81</f>
        <v>6708876</v>
      </c>
    </row>
    <row r="7" spans="1:11" x14ac:dyDescent="0.25">
      <c r="A7" s="139" t="s">
        <v>73</v>
      </c>
      <c r="B7" s="140"/>
      <c r="C7" s="141"/>
      <c r="D7" s="26" t="s">
        <v>74</v>
      </c>
      <c r="E7" s="78">
        <f>E8+E68+E77</f>
        <v>3569891.39</v>
      </c>
      <c r="F7" s="82">
        <f>F8+F68+F77</f>
        <v>4755450.41</v>
      </c>
      <c r="G7" s="79">
        <f>G8+G68+G77</f>
        <v>6079283</v>
      </c>
      <c r="H7" s="79">
        <f>H8+H68+H77</f>
        <v>6796376</v>
      </c>
      <c r="I7" s="79">
        <f>I8+I68+I77</f>
        <v>6686376</v>
      </c>
    </row>
    <row r="8" spans="1:11" ht="25.5" x14ac:dyDescent="0.25">
      <c r="A8" s="139" t="s">
        <v>75</v>
      </c>
      <c r="B8" s="140"/>
      <c r="C8" s="141"/>
      <c r="D8" s="26" t="s">
        <v>76</v>
      </c>
      <c r="E8" s="78">
        <f>E9+E18+E24+E29+E32+E39+E44+E47+E53+E62</f>
        <v>3433821.0500000003</v>
      </c>
      <c r="F8" s="82">
        <f>F9+F18+F24+F29+F32+F39+F44+F47+F50+F53+F56+F62+F65</f>
        <v>4594182.8600000003</v>
      </c>
      <c r="G8" s="79">
        <f>G9+G18+G24+G29+G32+G39+G44+G47+G50+G53+G56+G62+G65</f>
        <v>5937407</v>
      </c>
      <c r="H8" s="79">
        <f>H9+H18+H24+H29+H32+H39+H44+H47+H50+H53+H56+H62+H65</f>
        <v>6650000</v>
      </c>
      <c r="I8" s="79">
        <f>I9+I18+I24+I29+I32+I39+I44+I47+I50+I53+I56+I62+I65</f>
        <v>6540000</v>
      </c>
      <c r="K8" s="103"/>
    </row>
    <row r="9" spans="1:11" x14ac:dyDescent="0.25">
      <c r="A9" s="127" t="s">
        <v>77</v>
      </c>
      <c r="B9" s="128"/>
      <c r="C9" s="129"/>
      <c r="D9" s="36" t="s">
        <v>78</v>
      </c>
      <c r="E9" s="73">
        <f>E10+E14</f>
        <v>2868886.23</v>
      </c>
      <c r="F9" s="74">
        <f>F10+F14</f>
        <v>3991700</v>
      </c>
      <c r="G9" s="74">
        <f>G10+G14</f>
        <v>5788674</v>
      </c>
      <c r="H9" s="74">
        <f>H10+H14</f>
        <v>6498900</v>
      </c>
      <c r="I9" s="75">
        <f>I10+I14</f>
        <v>6388900</v>
      </c>
      <c r="J9" s="146"/>
    </row>
    <row r="10" spans="1:11" x14ac:dyDescent="0.25">
      <c r="A10" s="136">
        <v>3</v>
      </c>
      <c r="B10" s="137"/>
      <c r="C10" s="138"/>
      <c r="D10" s="25" t="s">
        <v>10</v>
      </c>
      <c r="E10" s="71">
        <f>E11+E12</f>
        <v>2727742.12</v>
      </c>
      <c r="F10" s="9">
        <f>F11+F12</f>
        <v>3731420</v>
      </c>
      <c r="G10" s="9">
        <f>G11+G12+G13</f>
        <v>5651274</v>
      </c>
      <c r="H10" s="9">
        <f>H11+H12+H13</f>
        <v>6211900</v>
      </c>
      <c r="I10" s="10">
        <f>I11+I12+I13</f>
        <v>6191900</v>
      </c>
      <c r="J10" s="146"/>
    </row>
    <row r="11" spans="1:11" x14ac:dyDescent="0.25">
      <c r="A11" s="130">
        <v>31</v>
      </c>
      <c r="B11" s="131"/>
      <c r="C11" s="132"/>
      <c r="D11" s="25" t="s">
        <v>11</v>
      </c>
      <c r="E11" s="71">
        <v>2645489.89</v>
      </c>
      <c r="F11" s="142">
        <v>3340900</v>
      </c>
      <c r="G11" s="142">
        <v>4467374</v>
      </c>
      <c r="H11" s="142">
        <v>4795500</v>
      </c>
      <c r="I11" s="145">
        <v>4795500</v>
      </c>
      <c r="J11" s="146"/>
    </row>
    <row r="12" spans="1:11" x14ac:dyDescent="0.25">
      <c r="A12" s="130">
        <v>32</v>
      </c>
      <c r="B12" s="131"/>
      <c r="C12" s="132"/>
      <c r="D12" s="25" t="s">
        <v>22</v>
      </c>
      <c r="E12" s="71">
        <v>82252.23</v>
      </c>
      <c r="F12" s="142">
        <v>390520</v>
      </c>
      <c r="G12" s="142">
        <v>1183600</v>
      </c>
      <c r="H12" s="142">
        <v>1416100</v>
      </c>
      <c r="I12" s="145">
        <v>1396100</v>
      </c>
      <c r="J12" s="146"/>
    </row>
    <row r="13" spans="1:11" x14ac:dyDescent="0.25">
      <c r="A13" s="63">
        <v>34</v>
      </c>
      <c r="B13" s="64"/>
      <c r="C13" s="65"/>
      <c r="D13" s="25" t="s">
        <v>86</v>
      </c>
      <c r="E13" s="71"/>
      <c r="F13" s="142"/>
      <c r="G13" s="142">
        <v>300</v>
      </c>
      <c r="H13" s="142">
        <v>300</v>
      </c>
      <c r="I13" s="145">
        <v>300</v>
      </c>
      <c r="J13" s="146"/>
    </row>
    <row r="14" spans="1:11" ht="25.5" x14ac:dyDescent="0.25">
      <c r="A14" s="61">
        <v>4</v>
      </c>
      <c r="B14" s="64"/>
      <c r="C14" s="65"/>
      <c r="D14" s="25" t="s">
        <v>12</v>
      </c>
      <c r="E14" s="71">
        <f>E15+E16+E17</f>
        <v>141144.10999999999</v>
      </c>
      <c r="F14" s="9">
        <f>F15+F16+F17</f>
        <v>260280</v>
      </c>
      <c r="G14" s="9">
        <f>G15+G16+G17</f>
        <v>137400</v>
      </c>
      <c r="H14" s="9">
        <f>H15+H16+H17</f>
        <v>287000</v>
      </c>
      <c r="I14" s="10">
        <f>I15+I16+I17</f>
        <v>197000</v>
      </c>
      <c r="J14" s="146"/>
    </row>
    <row r="15" spans="1:11" ht="25.5" x14ac:dyDescent="0.25">
      <c r="A15" s="63">
        <v>41</v>
      </c>
      <c r="B15" s="64"/>
      <c r="C15" s="65"/>
      <c r="D15" s="25" t="s">
        <v>13</v>
      </c>
      <c r="E15" s="71">
        <v>13704.38</v>
      </c>
      <c r="F15" s="9"/>
      <c r="G15" s="9"/>
      <c r="H15" s="9"/>
      <c r="I15" s="10"/>
      <c r="J15" s="146"/>
    </row>
    <row r="16" spans="1:11" ht="25.5" x14ac:dyDescent="0.25">
      <c r="A16" s="63">
        <v>42</v>
      </c>
      <c r="B16" s="64"/>
      <c r="C16" s="65"/>
      <c r="D16" s="25" t="s">
        <v>30</v>
      </c>
      <c r="E16" s="71">
        <v>55281.1</v>
      </c>
      <c r="F16" s="142">
        <v>200280</v>
      </c>
      <c r="G16" s="142">
        <v>137400</v>
      </c>
      <c r="H16" s="142">
        <v>187000</v>
      </c>
      <c r="I16" s="145">
        <v>187000</v>
      </c>
      <c r="J16" s="146"/>
    </row>
    <row r="17" spans="1:10" ht="25.5" x14ac:dyDescent="0.25">
      <c r="A17" s="63">
        <v>45</v>
      </c>
      <c r="B17" s="64"/>
      <c r="C17" s="65"/>
      <c r="D17" s="25" t="s">
        <v>79</v>
      </c>
      <c r="E17" s="71">
        <v>72158.63</v>
      </c>
      <c r="F17" s="9">
        <v>60000</v>
      </c>
      <c r="G17" s="9"/>
      <c r="H17" s="142">
        <v>100000</v>
      </c>
      <c r="I17" s="145">
        <v>10000</v>
      </c>
      <c r="J17" s="146"/>
    </row>
    <row r="18" spans="1:10" x14ac:dyDescent="0.25">
      <c r="A18" s="127" t="s">
        <v>80</v>
      </c>
      <c r="B18" s="128"/>
      <c r="C18" s="129"/>
      <c r="D18" s="36" t="s">
        <v>81</v>
      </c>
      <c r="E18" s="73">
        <f>E19+E22</f>
        <v>75385.66</v>
      </c>
      <c r="F18" s="74">
        <f>F19</f>
        <v>92500</v>
      </c>
      <c r="G18" s="74">
        <f>G19</f>
        <v>78100</v>
      </c>
      <c r="H18" s="74">
        <v>78100</v>
      </c>
      <c r="I18" s="75">
        <v>78100</v>
      </c>
      <c r="J18" s="146"/>
    </row>
    <row r="19" spans="1:10" x14ac:dyDescent="0.25">
      <c r="A19" s="61">
        <v>3</v>
      </c>
      <c r="B19" s="62"/>
      <c r="C19" s="25"/>
      <c r="D19" s="25" t="s">
        <v>10</v>
      </c>
      <c r="E19" s="71">
        <f>E20+E21</f>
        <v>75385.66</v>
      </c>
      <c r="F19" s="9">
        <f>F20</f>
        <v>92500</v>
      </c>
      <c r="G19" s="9">
        <f>G20</f>
        <v>78100</v>
      </c>
      <c r="H19" s="9">
        <v>78100</v>
      </c>
      <c r="I19" s="10">
        <v>78100</v>
      </c>
      <c r="J19" s="146"/>
    </row>
    <row r="20" spans="1:10" x14ac:dyDescent="0.25">
      <c r="A20" s="72">
        <v>31</v>
      </c>
      <c r="B20" s="62"/>
      <c r="C20" s="25"/>
      <c r="D20" s="25" t="s">
        <v>11</v>
      </c>
      <c r="E20" s="71">
        <v>75385.66</v>
      </c>
      <c r="F20" s="142">
        <v>92500</v>
      </c>
      <c r="G20" s="142">
        <v>78100</v>
      </c>
      <c r="H20" s="142">
        <v>78100</v>
      </c>
      <c r="I20" s="145">
        <v>78100</v>
      </c>
      <c r="J20" s="146"/>
    </row>
    <row r="21" spans="1:10" x14ac:dyDescent="0.25">
      <c r="A21" s="72">
        <v>32</v>
      </c>
      <c r="B21" s="62"/>
      <c r="C21" s="25"/>
      <c r="D21" s="25" t="s">
        <v>22</v>
      </c>
      <c r="E21" s="71">
        <v>0</v>
      </c>
      <c r="F21" s="9"/>
      <c r="G21" s="9"/>
      <c r="H21" s="9"/>
      <c r="I21" s="10"/>
    </row>
    <row r="22" spans="1:10" ht="25.5" x14ac:dyDescent="0.25">
      <c r="A22" s="61">
        <v>4</v>
      </c>
      <c r="B22" s="62"/>
      <c r="C22" s="25"/>
      <c r="D22" s="25" t="s">
        <v>12</v>
      </c>
      <c r="E22" s="71">
        <v>0</v>
      </c>
      <c r="F22" s="9"/>
      <c r="G22" s="9"/>
      <c r="H22" s="9"/>
      <c r="I22" s="10"/>
    </row>
    <row r="23" spans="1:10" ht="25.5" x14ac:dyDescent="0.25">
      <c r="A23" s="72">
        <v>41</v>
      </c>
      <c r="B23" s="62"/>
      <c r="C23" s="25"/>
      <c r="D23" s="25" t="s">
        <v>82</v>
      </c>
      <c r="E23" s="71">
        <v>0</v>
      </c>
      <c r="F23" s="9"/>
      <c r="G23" s="9"/>
      <c r="H23" s="9"/>
      <c r="I23" s="10"/>
    </row>
    <row r="24" spans="1:10" x14ac:dyDescent="0.25">
      <c r="A24" s="127" t="s">
        <v>80</v>
      </c>
      <c r="B24" s="128"/>
      <c r="C24" s="129"/>
      <c r="D24" s="36" t="s">
        <v>97</v>
      </c>
      <c r="E24" s="71">
        <f>E25+E27</f>
        <v>3595.08</v>
      </c>
      <c r="F24" s="77">
        <f>F25+F27</f>
        <v>0</v>
      </c>
      <c r="G24" s="9"/>
      <c r="H24" s="9"/>
      <c r="I24" s="10"/>
    </row>
    <row r="25" spans="1:10" x14ac:dyDescent="0.25">
      <c r="A25" s="61">
        <v>3</v>
      </c>
      <c r="B25" s="62"/>
      <c r="C25" s="25"/>
      <c r="D25" s="25" t="s">
        <v>10</v>
      </c>
      <c r="E25" s="71">
        <f>E26</f>
        <v>2194.87</v>
      </c>
      <c r="F25" s="76"/>
      <c r="G25" s="9"/>
      <c r="H25" s="9"/>
      <c r="I25" s="10"/>
    </row>
    <row r="26" spans="1:10" x14ac:dyDescent="0.25">
      <c r="A26" s="72">
        <v>32</v>
      </c>
      <c r="B26" s="62"/>
      <c r="C26" s="25"/>
      <c r="D26" s="25" t="s">
        <v>22</v>
      </c>
      <c r="E26" s="71">
        <v>2194.87</v>
      </c>
      <c r="F26" s="76"/>
      <c r="G26" s="9"/>
      <c r="H26" s="9"/>
      <c r="I26" s="10"/>
    </row>
    <row r="27" spans="1:10" ht="25.5" x14ac:dyDescent="0.25">
      <c r="A27" s="61">
        <v>4</v>
      </c>
      <c r="B27" s="62"/>
      <c r="C27" s="25"/>
      <c r="D27" s="25" t="s">
        <v>12</v>
      </c>
      <c r="E27" s="71">
        <f>E28</f>
        <v>1400.21</v>
      </c>
      <c r="F27" s="76"/>
      <c r="G27" s="9"/>
      <c r="H27" s="9"/>
      <c r="I27" s="10"/>
    </row>
    <row r="28" spans="1:10" ht="25.5" x14ac:dyDescent="0.25">
      <c r="A28" s="72">
        <v>42</v>
      </c>
      <c r="B28" s="62"/>
      <c r="C28" s="25"/>
      <c r="D28" s="25" t="s">
        <v>30</v>
      </c>
      <c r="E28" s="71">
        <v>1400.21</v>
      </c>
      <c r="F28" s="76"/>
      <c r="G28" s="9"/>
      <c r="H28" s="9"/>
      <c r="I28" s="10"/>
    </row>
    <row r="29" spans="1:10" x14ac:dyDescent="0.25">
      <c r="A29" s="127" t="s">
        <v>80</v>
      </c>
      <c r="B29" s="128"/>
      <c r="C29" s="129"/>
      <c r="D29" s="36" t="s">
        <v>83</v>
      </c>
      <c r="E29" s="73">
        <f t="shared" ref="E29:G30" si="0">E30</f>
        <v>1378.62</v>
      </c>
      <c r="F29" s="74">
        <f t="shared" si="0"/>
        <v>1500</v>
      </c>
      <c r="G29" s="74">
        <f t="shared" si="0"/>
        <v>1500</v>
      </c>
      <c r="H29" s="74">
        <v>1500</v>
      </c>
      <c r="I29" s="75">
        <v>1500</v>
      </c>
      <c r="J29" s="146"/>
    </row>
    <row r="30" spans="1:10" x14ac:dyDescent="0.25">
      <c r="A30" s="61">
        <v>3</v>
      </c>
      <c r="B30" s="62"/>
      <c r="C30" s="25"/>
      <c r="D30" s="25" t="s">
        <v>10</v>
      </c>
      <c r="E30" s="71">
        <f t="shared" si="0"/>
        <v>1378.62</v>
      </c>
      <c r="F30" s="9">
        <f t="shared" si="0"/>
        <v>1500</v>
      </c>
      <c r="G30" s="9">
        <f t="shared" si="0"/>
        <v>1500</v>
      </c>
      <c r="H30" s="9">
        <v>1500</v>
      </c>
      <c r="I30" s="10">
        <v>1500</v>
      </c>
      <c r="J30" s="146"/>
    </row>
    <row r="31" spans="1:10" x14ac:dyDescent="0.25">
      <c r="A31" s="72">
        <v>31</v>
      </c>
      <c r="B31" s="62"/>
      <c r="C31" s="25"/>
      <c r="D31" s="25" t="s">
        <v>11</v>
      </c>
      <c r="E31" s="71">
        <v>1378.62</v>
      </c>
      <c r="F31" s="142">
        <v>1500</v>
      </c>
      <c r="G31" s="142">
        <v>1500</v>
      </c>
      <c r="H31" s="142">
        <v>1500</v>
      </c>
      <c r="I31" s="145">
        <v>1500</v>
      </c>
      <c r="J31" s="146"/>
    </row>
    <row r="32" spans="1:10" ht="25.5" x14ac:dyDescent="0.25">
      <c r="A32" s="127" t="s">
        <v>84</v>
      </c>
      <c r="B32" s="128"/>
      <c r="C32" s="129"/>
      <c r="D32" s="36" t="s">
        <v>85</v>
      </c>
      <c r="E32" s="73">
        <f>E33+E37</f>
        <v>457811.23</v>
      </c>
      <c r="F32" s="74">
        <f>F33+F37</f>
        <v>465800</v>
      </c>
      <c r="G32" s="74">
        <f>G33+G37</f>
        <v>41033</v>
      </c>
      <c r="H32" s="74">
        <v>40900</v>
      </c>
      <c r="I32" s="75">
        <v>40900</v>
      </c>
      <c r="J32" s="146"/>
    </row>
    <row r="33" spans="1:10" x14ac:dyDescent="0.25">
      <c r="A33" s="61">
        <v>3</v>
      </c>
      <c r="B33" s="62"/>
      <c r="C33" s="25"/>
      <c r="D33" s="25" t="s">
        <v>10</v>
      </c>
      <c r="E33" s="71">
        <f>E34+E35+E36</f>
        <v>456814.82999999996</v>
      </c>
      <c r="F33" s="9">
        <f>F34+F35+F36</f>
        <v>464040</v>
      </c>
      <c r="G33" s="9">
        <f>G34+G35+G36</f>
        <v>28033</v>
      </c>
      <c r="H33" s="9">
        <v>40900</v>
      </c>
      <c r="I33" s="10">
        <v>40900</v>
      </c>
      <c r="J33" s="146"/>
    </row>
    <row r="34" spans="1:10" x14ac:dyDescent="0.25">
      <c r="A34" s="72">
        <v>31</v>
      </c>
      <c r="B34" s="62"/>
      <c r="C34" s="25"/>
      <c r="D34" s="25" t="s">
        <v>11</v>
      </c>
      <c r="E34" s="71">
        <v>46898.48</v>
      </c>
      <c r="F34" s="142">
        <v>25700</v>
      </c>
      <c r="G34" s="142"/>
      <c r="H34" s="142"/>
      <c r="I34" s="10"/>
      <c r="J34" s="146"/>
    </row>
    <row r="35" spans="1:10" x14ac:dyDescent="0.25">
      <c r="A35" s="72">
        <v>32</v>
      </c>
      <c r="B35" s="62"/>
      <c r="C35" s="25"/>
      <c r="D35" s="25" t="s">
        <v>22</v>
      </c>
      <c r="E35" s="71">
        <v>409892.04</v>
      </c>
      <c r="F35" s="142">
        <v>438225</v>
      </c>
      <c r="G35" s="142">
        <v>28033</v>
      </c>
      <c r="H35" s="142">
        <v>40840</v>
      </c>
      <c r="I35" s="145">
        <v>40840</v>
      </c>
      <c r="J35" s="146"/>
    </row>
    <row r="36" spans="1:10" x14ac:dyDescent="0.25">
      <c r="A36" s="72">
        <v>34</v>
      </c>
      <c r="B36" s="62"/>
      <c r="C36" s="25"/>
      <c r="D36" s="25" t="s">
        <v>86</v>
      </c>
      <c r="E36" s="71">
        <v>24.31</v>
      </c>
      <c r="F36" s="142">
        <v>115</v>
      </c>
      <c r="G36" s="142"/>
      <c r="H36" s="142">
        <v>60</v>
      </c>
      <c r="I36" s="145">
        <v>60</v>
      </c>
      <c r="J36" s="146"/>
    </row>
    <row r="37" spans="1:10" ht="25.5" x14ac:dyDescent="0.25">
      <c r="A37" s="61">
        <v>4</v>
      </c>
      <c r="B37" s="62"/>
      <c r="C37" s="25"/>
      <c r="D37" s="25" t="s">
        <v>12</v>
      </c>
      <c r="E37" s="71">
        <f>E38</f>
        <v>996.4</v>
      </c>
      <c r="F37" s="9">
        <f>F38</f>
        <v>1760</v>
      </c>
      <c r="G37" s="9">
        <f>G38</f>
        <v>13000</v>
      </c>
      <c r="H37" s="9"/>
      <c r="I37" s="10"/>
      <c r="J37" s="146"/>
    </row>
    <row r="38" spans="1:10" ht="25.5" x14ac:dyDescent="0.25">
      <c r="A38" s="72">
        <v>42</v>
      </c>
      <c r="B38" s="62"/>
      <c r="C38" s="25"/>
      <c r="D38" s="25" t="s">
        <v>30</v>
      </c>
      <c r="E38" s="71">
        <v>996.4</v>
      </c>
      <c r="F38" s="142">
        <v>1760</v>
      </c>
      <c r="G38" s="142">
        <v>13000</v>
      </c>
      <c r="H38" s="9"/>
      <c r="I38" s="10"/>
      <c r="J38" s="146"/>
    </row>
    <row r="39" spans="1:10" ht="25.5" x14ac:dyDescent="0.25">
      <c r="A39" s="127" t="s">
        <v>84</v>
      </c>
      <c r="B39" s="128"/>
      <c r="C39" s="129"/>
      <c r="D39" s="36" t="s">
        <v>98</v>
      </c>
      <c r="E39" s="73">
        <f>E40</f>
        <v>1867.63</v>
      </c>
      <c r="F39" s="77">
        <f>F40+F42</f>
        <v>3782.8599999999997</v>
      </c>
      <c r="G39" s="74">
        <f>G40</f>
        <v>0</v>
      </c>
      <c r="H39" s="9"/>
      <c r="I39" s="10"/>
      <c r="J39" s="146"/>
    </row>
    <row r="40" spans="1:10" x14ac:dyDescent="0.25">
      <c r="A40" s="61">
        <v>3</v>
      </c>
      <c r="B40" s="62"/>
      <c r="C40" s="25"/>
      <c r="D40" s="25" t="s">
        <v>10</v>
      </c>
      <c r="E40" s="71">
        <f>E41</f>
        <v>1867.63</v>
      </c>
      <c r="F40" s="76">
        <f>F41</f>
        <v>2465</v>
      </c>
      <c r="G40" s="9">
        <f>G41</f>
        <v>0</v>
      </c>
      <c r="H40" s="9"/>
      <c r="I40" s="10"/>
      <c r="J40" s="146"/>
    </row>
    <row r="41" spans="1:10" x14ac:dyDescent="0.25">
      <c r="A41" s="72">
        <v>32</v>
      </c>
      <c r="B41" s="62"/>
      <c r="C41" s="25"/>
      <c r="D41" s="25" t="s">
        <v>22</v>
      </c>
      <c r="E41" s="71">
        <v>1867.63</v>
      </c>
      <c r="F41" s="101">
        <v>2465</v>
      </c>
      <c r="G41" s="9"/>
      <c r="H41" s="9"/>
      <c r="I41" s="10"/>
      <c r="J41" s="146"/>
    </row>
    <row r="42" spans="1:10" ht="25.5" x14ac:dyDescent="0.25">
      <c r="A42" s="61">
        <v>4</v>
      </c>
      <c r="B42" s="62"/>
      <c r="C42" s="25"/>
      <c r="D42" s="25" t="s">
        <v>12</v>
      </c>
      <c r="E42" s="71"/>
      <c r="F42" s="76">
        <f>F43</f>
        <v>1317.86</v>
      </c>
      <c r="G42" s="9"/>
      <c r="H42" s="9"/>
      <c r="I42" s="10"/>
      <c r="J42" s="146"/>
    </row>
    <row r="43" spans="1:10" ht="25.5" x14ac:dyDescent="0.25">
      <c r="A43" s="72">
        <v>42</v>
      </c>
      <c r="B43" s="62"/>
      <c r="C43" s="25"/>
      <c r="D43" s="25" t="s">
        <v>30</v>
      </c>
      <c r="E43" s="71"/>
      <c r="F43" s="101">
        <v>1317.86</v>
      </c>
      <c r="G43" s="9"/>
      <c r="H43" s="9"/>
      <c r="I43" s="10"/>
      <c r="J43" s="146"/>
    </row>
    <row r="44" spans="1:10" x14ac:dyDescent="0.25">
      <c r="A44" s="127" t="s">
        <v>87</v>
      </c>
      <c r="B44" s="128"/>
      <c r="C44" s="129"/>
      <c r="D44" s="36" t="s">
        <v>89</v>
      </c>
      <c r="E44" s="73">
        <f>E45</f>
        <v>1000</v>
      </c>
      <c r="F44" s="74">
        <f>F45</f>
        <v>1000</v>
      </c>
      <c r="G44" s="74">
        <v>2000</v>
      </c>
      <c r="H44" s="74">
        <v>2000</v>
      </c>
      <c r="I44" s="75">
        <v>2000</v>
      </c>
      <c r="J44" s="146"/>
    </row>
    <row r="45" spans="1:10" x14ac:dyDescent="0.25">
      <c r="A45" s="61">
        <v>3</v>
      </c>
      <c r="B45" s="66"/>
      <c r="C45" s="36"/>
      <c r="D45" s="25" t="s">
        <v>10</v>
      </c>
      <c r="E45" s="71">
        <f>E46</f>
        <v>1000</v>
      </c>
      <c r="F45" s="9">
        <f>F46</f>
        <v>1000</v>
      </c>
      <c r="G45" s="9">
        <v>2000</v>
      </c>
      <c r="H45" s="9">
        <v>2000</v>
      </c>
      <c r="I45" s="10">
        <v>2000</v>
      </c>
      <c r="J45" s="146"/>
    </row>
    <row r="46" spans="1:10" x14ac:dyDescent="0.25">
      <c r="A46" s="72">
        <v>32</v>
      </c>
      <c r="B46" s="66"/>
      <c r="C46" s="36"/>
      <c r="D46" s="25" t="s">
        <v>22</v>
      </c>
      <c r="E46" s="71">
        <v>1000</v>
      </c>
      <c r="F46" s="142">
        <v>1000</v>
      </c>
      <c r="G46" s="142">
        <v>2000</v>
      </c>
      <c r="H46" s="142">
        <v>2000</v>
      </c>
      <c r="I46" s="145">
        <v>2000</v>
      </c>
      <c r="J46" s="146"/>
    </row>
    <row r="47" spans="1:10" ht="25.5" x14ac:dyDescent="0.25">
      <c r="A47" s="127" t="s">
        <v>87</v>
      </c>
      <c r="B47" s="128"/>
      <c r="C47" s="129"/>
      <c r="D47" s="36" t="s">
        <v>96</v>
      </c>
      <c r="E47" s="73">
        <f>E48</f>
        <v>33.229999999999997</v>
      </c>
      <c r="F47" s="77">
        <f>F48</f>
        <v>0</v>
      </c>
      <c r="G47" s="9"/>
      <c r="H47" s="9"/>
      <c r="I47" s="10"/>
    </row>
    <row r="48" spans="1:10" ht="25.5" x14ac:dyDescent="0.25">
      <c r="A48" s="61">
        <v>4</v>
      </c>
      <c r="B48" s="66"/>
      <c r="C48" s="36"/>
      <c r="D48" s="25" t="s">
        <v>12</v>
      </c>
      <c r="E48" s="71">
        <f>E49</f>
        <v>33.229999999999997</v>
      </c>
      <c r="F48" s="76">
        <f>F49</f>
        <v>0</v>
      </c>
      <c r="G48" s="9"/>
      <c r="H48" s="9"/>
      <c r="I48" s="10"/>
    </row>
    <row r="49" spans="1:10" ht="25.5" x14ac:dyDescent="0.25">
      <c r="A49" s="72">
        <v>42</v>
      </c>
      <c r="B49" s="66"/>
      <c r="C49" s="36"/>
      <c r="D49" s="25" t="s">
        <v>30</v>
      </c>
      <c r="E49" s="71">
        <v>33.229999999999997</v>
      </c>
      <c r="F49" s="76"/>
      <c r="G49" s="9"/>
      <c r="H49" s="9"/>
      <c r="I49" s="10"/>
    </row>
    <row r="50" spans="1:10" ht="15" customHeight="1" x14ac:dyDescent="0.25">
      <c r="A50" s="127" t="s">
        <v>87</v>
      </c>
      <c r="B50" s="128"/>
      <c r="C50" s="129"/>
      <c r="D50" s="36" t="s">
        <v>90</v>
      </c>
      <c r="E50" s="73">
        <f>E51</f>
        <v>0</v>
      </c>
      <c r="F50" s="74"/>
      <c r="G50" s="74"/>
      <c r="H50" s="74"/>
      <c r="I50" s="75"/>
    </row>
    <row r="51" spans="1:10" x14ac:dyDescent="0.25">
      <c r="A51" s="61">
        <v>3</v>
      </c>
      <c r="B51" s="66"/>
      <c r="C51" s="36"/>
      <c r="D51" s="25" t="s">
        <v>10</v>
      </c>
      <c r="E51" s="71">
        <f>E52</f>
        <v>0</v>
      </c>
      <c r="F51" s="9"/>
      <c r="G51" s="9"/>
      <c r="H51" s="9"/>
      <c r="I51" s="10"/>
    </row>
    <row r="52" spans="1:10" x14ac:dyDescent="0.25">
      <c r="A52" s="72">
        <v>31</v>
      </c>
      <c r="B52" s="66"/>
      <c r="C52" s="36"/>
      <c r="D52" s="25" t="s">
        <v>11</v>
      </c>
      <c r="E52" s="71"/>
      <c r="F52" s="9"/>
      <c r="G52" s="9"/>
      <c r="H52" s="9"/>
      <c r="I52" s="10"/>
    </row>
    <row r="53" spans="1:10" x14ac:dyDescent="0.25">
      <c r="A53" s="127" t="s">
        <v>87</v>
      </c>
      <c r="B53" s="128"/>
      <c r="C53" s="129"/>
      <c r="D53" s="36" t="s">
        <v>91</v>
      </c>
      <c r="E53" s="73">
        <f t="shared" ref="E53:G54" si="1">E54</f>
        <v>21863.37</v>
      </c>
      <c r="F53" s="74">
        <f t="shared" si="1"/>
        <v>16900</v>
      </c>
      <c r="G53" s="74">
        <f t="shared" si="1"/>
        <v>15600</v>
      </c>
      <c r="H53" s="74">
        <v>15600</v>
      </c>
      <c r="I53" s="75">
        <v>15600</v>
      </c>
      <c r="J53" s="146"/>
    </row>
    <row r="54" spans="1:10" x14ac:dyDescent="0.25">
      <c r="A54" s="61">
        <v>3</v>
      </c>
      <c r="B54" s="66"/>
      <c r="C54" s="36"/>
      <c r="D54" s="25" t="s">
        <v>10</v>
      </c>
      <c r="E54" s="71">
        <f t="shared" si="1"/>
        <v>21863.37</v>
      </c>
      <c r="F54" s="9">
        <f t="shared" si="1"/>
        <v>16900</v>
      </c>
      <c r="G54" s="9">
        <f t="shared" si="1"/>
        <v>15600</v>
      </c>
      <c r="H54" s="9">
        <v>15600</v>
      </c>
      <c r="I54" s="10">
        <v>15600</v>
      </c>
      <c r="J54" s="146"/>
    </row>
    <row r="55" spans="1:10" x14ac:dyDescent="0.25">
      <c r="A55" s="72">
        <v>31</v>
      </c>
      <c r="B55" s="66"/>
      <c r="C55" s="36"/>
      <c r="D55" s="25" t="s">
        <v>11</v>
      </c>
      <c r="E55" s="71">
        <v>21863.37</v>
      </c>
      <c r="F55" s="142">
        <v>16900</v>
      </c>
      <c r="G55" s="142">
        <v>15600</v>
      </c>
      <c r="H55" s="142">
        <v>15600</v>
      </c>
      <c r="I55" s="145">
        <v>15600</v>
      </c>
      <c r="J55" s="146"/>
    </row>
    <row r="56" spans="1:10" x14ac:dyDescent="0.25">
      <c r="A56" s="127" t="s">
        <v>92</v>
      </c>
      <c r="B56" s="128"/>
      <c r="C56" s="129"/>
      <c r="D56" s="36" t="s">
        <v>128</v>
      </c>
      <c r="E56" s="71"/>
      <c r="F56" s="9">
        <f>F57+F59</f>
        <v>11500</v>
      </c>
      <c r="G56" s="74">
        <f>G57+G59</f>
        <v>3000</v>
      </c>
      <c r="H56" s="74">
        <v>3000</v>
      </c>
      <c r="I56" s="75">
        <v>3000</v>
      </c>
      <c r="J56" s="146"/>
    </row>
    <row r="57" spans="1:10" x14ac:dyDescent="0.25">
      <c r="A57" s="61">
        <v>3</v>
      </c>
      <c r="B57" s="66"/>
      <c r="C57" s="36"/>
      <c r="D57" s="25" t="s">
        <v>10</v>
      </c>
      <c r="E57" s="73"/>
      <c r="F57" s="9">
        <f>F58</f>
        <v>500</v>
      </c>
      <c r="G57" s="9">
        <f>G58</f>
        <v>1000</v>
      </c>
      <c r="H57" s="9">
        <v>1000</v>
      </c>
      <c r="I57" s="10">
        <v>1000</v>
      </c>
      <c r="J57" s="146"/>
    </row>
    <row r="58" spans="1:10" x14ac:dyDescent="0.25">
      <c r="A58" s="72">
        <v>32</v>
      </c>
      <c r="B58" s="66"/>
      <c r="C58" s="36"/>
      <c r="D58" s="25" t="s">
        <v>22</v>
      </c>
      <c r="E58" s="73"/>
      <c r="F58" s="142">
        <v>500</v>
      </c>
      <c r="G58" s="142">
        <v>1000</v>
      </c>
      <c r="H58" s="142">
        <v>1000</v>
      </c>
      <c r="I58" s="145">
        <v>1000</v>
      </c>
      <c r="J58" s="146"/>
    </row>
    <row r="59" spans="1:10" ht="25.5" x14ac:dyDescent="0.25">
      <c r="A59" s="61">
        <v>4</v>
      </c>
      <c r="B59" s="66"/>
      <c r="C59" s="36"/>
      <c r="D59" s="25" t="s">
        <v>12</v>
      </c>
      <c r="E59" s="71"/>
      <c r="F59" s="9">
        <f>F60+F61</f>
        <v>11000</v>
      </c>
      <c r="G59" s="9">
        <f>G60</f>
        <v>2000</v>
      </c>
      <c r="H59" s="9">
        <v>2000</v>
      </c>
      <c r="I59" s="10">
        <v>2000</v>
      </c>
      <c r="J59" s="146"/>
    </row>
    <row r="60" spans="1:10" ht="25.5" x14ac:dyDescent="0.25">
      <c r="A60" s="72">
        <v>42</v>
      </c>
      <c r="B60" s="66"/>
      <c r="C60" s="36"/>
      <c r="D60" s="25" t="s">
        <v>30</v>
      </c>
      <c r="E60" s="71"/>
      <c r="F60" s="142">
        <v>1000</v>
      </c>
      <c r="G60" s="142">
        <v>2000</v>
      </c>
      <c r="H60" s="142">
        <v>2000</v>
      </c>
      <c r="I60" s="145">
        <v>2000</v>
      </c>
      <c r="J60" s="146"/>
    </row>
    <row r="61" spans="1:10" ht="25.5" x14ac:dyDescent="0.25">
      <c r="A61" s="72">
        <v>45</v>
      </c>
      <c r="B61" s="66"/>
      <c r="C61" s="36"/>
      <c r="D61" s="25" t="s">
        <v>79</v>
      </c>
      <c r="E61" s="71"/>
      <c r="F61" s="142">
        <v>10000</v>
      </c>
      <c r="G61" s="142"/>
      <c r="H61" s="142"/>
      <c r="I61" s="10"/>
    </row>
    <row r="62" spans="1:10" x14ac:dyDescent="0.25">
      <c r="A62" s="127" t="s">
        <v>92</v>
      </c>
      <c r="B62" s="128"/>
      <c r="C62" s="129"/>
      <c r="D62" s="36" t="s">
        <v>99</v>
      </c>
      <c r="E62" s="73">
        <f>E63</f>
        <v>2000</v>
      </c>
      <c r="F62" s="77">
        <f>F63</f>
        <v>2000</v>
      </c>
      <c r="G62" s="9"/>
      <c r="H62" s="9"/>
      <c r="I62" s="10"/>
    </row>
    <row r="63" spans="1:10" ht="25.5" x14ac:dyDescent="0.25">
      <c r="A63" s="61">
        <v>4</v>
      </c>
      <c r="B63" s="66"/>
      <c r="C63" s="36"/>
      <c r="D63" s="25" t="s">
        <v>12</v>
      </c>
      <c r="E63" s="71">
        <f>E64</f>
        <v>2000</v>
      </c>
      <c r="F63" s="76">
        <f>F64</f>
        <v>2000</v>
      </c>
      <c r="G63" s="9"/>
      <c r="H63" s="9"/>
      <c r="I63" s="10"/>
    </row>
    <row r="64" spans="1:10" ht="25.5" x14ac:dyDescent="0.25">
      <c r="A64" s="72">
        <v>42</v>
      </c>
      <c r="B64" s="66"/>
      <c r="C64" s="36"/>
      <c r="D64" s="25" t="s">
        <v>30</v>
      </c>
      <c r="E64" s="71">
        <v>2000</v>
      </c>
      <c r="F64" s="101">
        <v>2000</v>
      </c>
      <c r="G64" s="74"/>
      <c r="H64" s="9"/>
      <c r="I64" s="10"/>
    </row>
    <row r="65" spans="1:10" ht="25.5" x14ac:dyDescent="0.25">
      <c r="A65" s="127" t="s">
        <v>93</v>
      </c>
      <c r="B65" s="128"/>
      <c r="C65" s="129"/>
      <c r="D65" s="36" t="s">
        <v>94</v>
      </c>
      <c r="E65" s="73">
        <f t="shared" ref="E65:F66" si="2">E66</f>
        <v>0</v>
      </c>
      <c r="F65" s="74">
        <f t="shared" si="2"/>
        <v>7500</v>
      </c>
      <c r="G65" s="74">
        <f>G66</f>
        <v>7500</v>
      </c>
      <c r="H65" s="74">
        <v>10000</v>
      </c>
      <c r="I65" s="75">
        <v>10000</v>
      </c>
      <c r="J65" s="146"/>
    </row>
    <row r="66" spans="1:10" x14ac:dyDescent="0.25">
      <c r="A66" s="61">
        <v>3</v>
      </c>
      <c r="B66" s="66"/>
      <c r="C66" s="36"/>
      <c r="D66" s="25" t="s">
        <v>10</v>
      </c>
      <c r="E66" s="71">
        <f t="shared" si="2"/>
        <v>0</v>
      </c>
      <c r="F66" s="9">
        <f t="shared" si="2"/>
        <v>7500</v>
      </c>
      <c r="G66" s="9">
        <v>7500</v>
      </c>
      <c r="H66" s="9">
        <v>10000</v>
      </c>
      <c r="I66" s="10">
        <v>10000</v>
      </c>
      <c r="J66" s="146"/>
    </row>
    <row r="67" spans="1:10" x14ac:dyDescent="0.25">
      <c r="A67" s="72">
        <v>32</v>
      </c>
      <c r="B67" s="66"/>
      <c r="C67" s="36"/>
      <c r="D67" s="25" t="s">
        <v>22</v>
      </c>
      <c r="E67" s="71"/>
      <c r="F67" s="142">
        <v>7500</v>
      </c>
      <c r="G67" s="142">
        <v>7500</v>
      </c>
      <c r="H67" s="142">
        <v>10000</v>
      </c>
      <c r="I67" s="145">
        <v>10000</v>
      </c>
      <c r="J67" s="146"/>
    </row>
    <row r="68" spans="1:10" ht="25.5" x14ac:dyDescent="0.25">
      <c r="A68" s="139" t="s">
        <v>100</v>
      </c>
      <c r="B68" s="140"/>
      <c r="C68" s="141"/>
      <c r="D68" s="26" t="s">
        <v>101</v>
      </c>
      <c r="E68" s="78">
        <f>E69+E74</f>
        <v>31570.34</v>
      </c>
      <c r="F68" s="79">
        <f>F69+F74</f>
        <v>35267.550000000003</v>
      </c>
      <c r="G68" s="79">
        <f>G69</f>
        <v>21700</v>
      </c>
      <c r="H68" s="79">
        <v>26200</v>
      </c>
      <c r="I68" s="80">
        <v>26200</v>
      </c>
      <c r="J68" s="146"/>
    </row>
    <row r="69" spans="1:10" ht="15" customHeight="1" x14ac:dyDescent="0.25">
      <c r="A69" s="127" t="s">
        <v>87</v>
      </c>
      <c r="B69" s="128"/>
      <c r="C69" s="129"/>
      <c r="D69" s="36" t="s">
        <v>88</v>
      </c>
      <c r="E69" s="73">
        <f>E70+E72</f>
        <v>30814.03</v>
      </c>
      <c r="F69" s="74">
        <f>F70+F72</f>
        <v>31200</v>
      </c>
      <c r="G69" s="74">
        <f>G70</f>
        <v>21700</v>
      </c>
      <c r="H69" s="74">
        <v>26200</v>
      </c>
      <c r="I69" s="75">
        <v>26200</v>
      </c>
      <c r="J69" s="146"/>
    </row>
    <row r="70" spans="1:10" x14ac:dyDescent="0.25">
      <c r="A70" s="61">
        <v>3</v>
      </c>
      <c r="B70" s="66"/>
      <c r="C70" s="36"/>
      <c r="D70" s="25" t="s">
        <v>10</v>
      </c>
      <c r="E70" s="71">
        <f>E71</f>
        <v>19043.900000000001</v>
      </c>
      <c r="F70" s="9">
        <f>F71</f>
        <v>18300</v>
      </c>
      <c r="G70" s="9">
        <v>21700</v>
      </c>
      <c r="H70" s="9">
        <v>13300</v>
      </c>
      <c r="I70" s="10">
        <v>13700</v>
      </c>
      <c r="J70" s="146"/>
    </row>
    <row r="71" spans="1:10" x14ac:dyDescent="0.25">
      <c r="A71" s="72">
        <v>32</v>
      </c>
      <c r="B71" s="66"/>
      <c r="C71" s="36"/>
      <c r="D71" s="25" t="s">
        <v>22</v>
      </c>
      <c r="E71" s="71">
        <v>19043.900000000001</v>
      </c>
      <c r="F71" s="142">
        <v>18300</v>
      </c>
      <c r="G71" s="142">
        <v>21700</v>
      </c>
      <c r="H71" s="142">
        <v>13300</v>
      </c>
      <c r="I71" s="145">
        <v>13700</v>
      </c>
      <c r="J71" s="146"/>
    </row>
    <row r="72" spans="1:10" ht="25.5" x14ac:dyDescent="0.25">
      <c r="A72" s="61">
        <v>4</v>
      </c>
      <c r="B72" s="66"/>
      <c r="C72" s="36"/>
      <c r="D72" s="25" t="s">
        <v>12</v>
      </c>
      <c r="E72" s="71">
        <f>E73</f>
        <v>11770.13</v>
      </c>
      <c r="F72" s="9">
        <f>F73</f>
        <v>12900</v>
      </c>
      <c r="G72" s="9"/>
      <c r="H72" s="9">
        <v>12900</v>
      </c>
      <c r="I72" s="10">
        <v>12500</v>
      </c>
      <c r="J72" s="146"/>
    </row>
    <row r="73" spans="1:10" ht="25.5" x14ac:dyDescent="0.25">
      <c r="A73" s="72">
        <v>42</v>
      </c>
      <c r="B73" s="66"/>
      <c r="C73" s="36"/>
      <c r="D73" s="25" t="s">
        <v>30</v>
      </c>
      <c r="E73" s="71">
        <v>11770.13</v>
      </c>
      <c r="F73" s="142">
        <v>12900</v>
      </c>
      <c r="G73" s="143"/>
      <c r="H73" s="142">
        <v>12900</v>
      </c>
      <c r="I73" s="145">
        <v>12500</v>
      </c>
      <c r="J73" s="146"/>
    </row>
    <row r="74" spans="1:10" ht="27.75" customHeight="1" x14ac:dyDescent="0.25">
      <c r="A74" s="127" t="s">
        <v>87</v>
      </c>
      <c r="B74" s="128"/>
      <c r="C74" s="129"/>
      <c r="D74" s="36" t="s">
        <v>95</v>
      </c>
      <c r="E74" s="73">
        <f>E75</f>
        <v>756.31</v>
      </c>
      <c r="F74" s="77">
        <f>F75</f>
        <v>4067.55</v>
      </c>
      <c r="G74" s="9"/>
      <c r="H74" s="9"/>
      <c r="I74" s="10"/>
    </row>
    <row r="75" spans="1:10" ht="25.5" x14ac:dyDescent="0.25">
      <c r="A75" s="61">
        <v>4</v>
      </c>
      <c r="B75" s="66"/>
      <c r="C75" s="36"/>
      <c r="D75" s="25" t="s">
        <v>12</v>
      </c>
      <c r="E75" s="71">
        <f>E76</f>
        <v>756.31</v>
      </c>
      <c r="F75" s="76">
        <f>F76</f>
        <v>4067.55</v>
      </c>
      <c r="G75" s="9"/>
      <c r="H75" s="9"/>
      <c r="I75" s="10"/>
    </row>
    <row r="76" spans="1:10" ht="25.5" x14ac:dyDescent="0.25">
      <c r="A76" s="72">
        <v>42</v>
      </c>
      <c r="B76" s="66"/>
      <c r="C76" s="36"/>
      <c r="D76" s="25" t="s">
        <v>30</v>
      </c>
      <c r="E76" s="71">
        <v>756.31</v>
      </c>
      <c r="F76" s="101">
        <v>4067.55</v>
      </c>
      <c r="G76" s="79"/>
      <c r="H76" s="9"/>
      <c r="I76" s="10"/>
    </row>
    <row r="77" spans="1:10" ht="25.5" x14ac:dyDescent="0.25">
      <c r="A77" s="139" t="s">
        <v>102</v>
      </c>
      <c r="B77" s="140"/>
      <c r="C77" s="141"/>
      <c r="D77" s="26" t="s">
        <v>103</v>
      </c>
      <c r="E77" s="78">
        <f t="shared" ref="E77:G78" si="3">E78</f>
        <v>104500</v>
      </c>
      <c r="F77" s="79">
        <f t="shared" si="3"/>
        <v>126000</v>
      </c>
      <c r="G77" s="79">
        <f t="shared" si="3"/>
        <v>120176</v>
      </c>
      <c r="H77" s="79">
        <v>120176</v>
      </c>
      <c r="I77" s="80">
        <v>120176</v>
      </c>
    </row>
    <row r="78" spans="1:10" x14ac:dyDescent="0.25">
      <c r="A78" s="127" t="s">
        <v>87</v>
      </c>
      <c r="B78" s="128"/>
      <c r="C78" s="129"/>
      <c r="D78" s="36" t="s">
        <v>103</v>
      </c>
      <c r="E78" s="73">
        <f t="shared" si="3"/>
        <v>104500</v>
      </c>
      <c r="F78" s="74">
        <f t="shared" si="3"/>
        <v>126000</v>
      </c>
      <c r="G78" s="74">
        <f>G79</f>
        <v>120176</v>
      </c>
      <c r="H78" s="74">
        <v>120176</v>
      </c>
      <c r="I78" s="75">
        <v>120176</v>
      </c>
      <c r="J78" s="146"/>
    </row>
    <row r="79" spans="1:10" x14ac:dyDescent="0.25">
      <c r="A79" s="61">
        <v>3</v>
      </c>
      <c r="B79" s="70"/>
      <c r="C79" s="26"/>
      <c r="D79" s="25" t="s">
        <v>10</v>
      </c>
      <c r="E79" s="71">
        <f>E80</f>
        <v>104500</v>
      </c>
      <c r="F79" s="9">
        <f>F80</f>
        <v>126000</v>
      </c>
      <c r="G79" s="9">
        <v>120176</v>
      </c>
      <c r="H79" s="9">
        <v>120176</v>
      </c>
      <c r="I79" s="10">
        <v>120176</v>
      </c>
      <c r="J79" s="146"/>
    </row>
    <row r="80" spans="1:10" x14ac:dyDescent="0.25">
      <c r="A80" s="72">
        <v>31</v>
      </c>
      <c r="B80" s="70"/>
      <c r="C80" s="26"/>
      <c r="D80" s="25" t="s">
        <v>11</v>
      </c>
      <c r="E80" s="71">
        <v>104500</v>
      </c>
      <c r="F80" s="142">
        <v>126000</v>
      </c>
      <c r="G80" s="142">
        <v>120176</v>
      </c>
      <c r="H80" s="142">
        <v>120176</v>
      </c>
      <c r="I80" s="145">
        <v>120176</v>
      </c>
      <c r="J80" s="146"/>
    </row>
    <row r="81" spans="1:10" x14ac:dyDescent="0.25">
      <c r="A81" s="139" t="s">
        <v>104</v>
      </c>
      <c r="B81" s="140"/>
      <c r="C81" s="141"/>
      <c r="D81" s="26" t="s">
        <v>105</v>
      </c>
      <c r="E81" s="78">
        <f t="shared" ref="E81:E83" si="4">E82</f>
        <v>56815.89</v>
      </c>
      <c r="F81" s="79">
        <v>84500</v>
      </c>
      <c r="G81" s="79"/>
      <c r="H81" s="79">
        <v>22500</v>
      </c>
      <c r="I81" s="79">
        <v>22500</v>
      </c>
      <c r="J81" s="146"/>
    </row>
    <row r="82" spans="1:10" ht="27" customHeight="1" x14ac:dyDescent="0.25">
      <c r="A82" s="139" t="s">
        <v>106</v>
      </c>
      <c r="B82" s="140"/>
      <c r="C82" s="141"/>
      <c r="D82" s="26" t="s">
        <v>107</v>
      </c>
      <c r="E82" s="78">
        <f t="shared" si="4"/>
        <v>56815.89</v>
      </c>
      <c r="F82" s="79">
        <v>84500</v>
      </c>
      <c r="G82" s="74"/>
      <c r="H82" s="79">
        <v>22500</v>
      </c>
      <c r="I82" s="79">
        <v>22500</v>
      </c>
      <c r="J82" s="146"/>
    </row>
    <row r="83" spans="1:10" ht="15" customHeight="1" x14ac:dyDescent="0.25">
      <c r="A83" s="127" t="s">
        <v>77</v>
      </c>
      <c r="B83" s="128"/>
      <c r="C83" s="129"/>
      <c r="D83" s="36" t="s">
        <v>78</v>
      </c>
      <c r="E83" s="73">
        <f t="shared" si="4"/>
        <v>56815.89</v>
      </c>
      <c r="F83" s="74">
        <v>84500</v>
      </c>
      <c r="G83" s="9"/>
      <c r="H83" s="74">
        <v>22500</v>
      </c>
      <c r="I83" s="75">
        <v>22500</v>
      </c>
      <c r="J83" s="146"/>
    </row>
    <row r="84" spans="1:10" x14ac:dyDescent="0.25">
      <c r="A84" s="136">
        <v>3</v>
      </c>
      <c r="B84" s="137"/>
      <c r="C84" s="138"/>
      <c r="D84" s="25" t="s">
        <v>10</v>
      </c>
      <c r="E84" s="71">
        <f>E85</f>
        <v>56815.89</v>
      </c>
      <c r="F84" s="9">
        <v>84500</v>
      </c>
      <c r="G84" s="9"/>
      <c r="H84" s="9">
        <v>22500</v>
      </c>
      <c r="I84" s="10">
        <v>22500</v>
      </c>
      <c r="J84" s="146"/>
    </row>
    <row r="85" spans="1:10" x14ac:dyDescent="0.25">
      <c r="A85" s="72">
        <v>32</v>
      </c>
      <c r="B85" s="62"/>
      <c r="C85" s="25"/>
      <c r="D85" s="25" t="s">
        <v>22</v>
      </c>
      <c r="E85" s="71">
        <v>56815.89</v>
      </c>
      <c r="F85" s="142">
        <v>84500</v>
      </c>
      <c r="G85" s="144"/>
      <c r="H85" s="142">
        <v>22500</v>
      </c>
      <c r="I85" s="145">
        <v>22500</v>
      </c>
      <c r="J85" s="146"/>
    </row>
  </sheetData>
  <mergeCells count="30">
    <mergeCell ref="A83:C83"/>
    <mergeCell ref="A84:C84"/>
    <mergeCell ref="A24:C24"/>
    <mergeCell ref="A39:C39"/>
    <mergeCell ref="A62:C62"/>
    <mergeCell ref="A68:C68"/>
    <mergeCell ref="A53:C53"/>
    <mergeCell ref="A65:C65"/>
    <mergeCell ref="A47:C47"/>
    <mergeCell ref="A81:C81"/>
    <mergeCell ref="A82:C82"/>
    <mergeCell ref="A29:C29"/>
    <mergeCell ref="A32:C32"/>
    <mergeCell ref="A44:C44"/>
    <mergeCell ref="A50:C50"/>
    <mergeCell ref="A77:C77"/>
    <mergeCell ref="A1:I1"/>
    <mergeCell ref="A3:I3"/>
    <mergeCell ref="A5:C5"/>
    <mergeCell ref="A9:C9"/>
    <mergeCell ref="A10:C10"/>
    <mergeCell ref="A7:C7"/>
    <mergeCell ref="A8:C8"/>
    <mergeCell ref="A78:C78"/>
    <mergeCell ref="A18:C18"/>
    <mergeCell ref="A12:C12"/>
    <mergeCell ref="A11:C11"/>
    <mergeCell ref="A56:C56"/>
    <mergeCell ref="A69:C69"/>
    <mergeCell ref="A74:C74"/>
  </mergeCell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List1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racunovodstvo@dvmalisvijet.hr</cp:lastModifiedBy>
  <cp:lastPrinted>2025-10-09T17:52:01Z</cp:lastPrinted>
  <dcterms:created xsi:type="dcterms:W3CDTF">2022-08-12T12:51:27Z</dcterms:created>
  <dcterms:modified xsi:type="dcterms:W3CDTF">2025-12-11T13:22:51Z</dcterms:modified>
</cp:coreProperties>
</file>